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K:\05_Carbon-Footprint\02_Kunden\2025-Weiling Kundenbilanzierungen\Weiling_CO2-Rechner\Webinar_&amp;_Erfassungssheets\"/>
    </mc:Choice>
  </mc:AlternateContent>
  <xr:revisionPtr revIDLastSave="0" documentId="13_ncr:1_{136C2B39-CA07-4BBE-96A0-57FFC68108C3}" xr6:coauthVersionLast="47" xr6:coauthVersionMax="47" xr10:uidLastSave="{00000000-0000-0000-0000-000000000000}"/>
  <bookViews>
    <workbookView xWindow="-28920" yWindow="-120" windowWidth="29040" windowHeight="15840" xr2:uid="{23ADEDB7-B2D2-49D3-86CB-26C065B50BB5}"/>
  </bookViews>
  <sheets>
    <sheet name="Datenbeschaffung" sheetId="4" r:id="rId1"/>
    <sheet name="Fuhrpark" sheetId="5" r:id="rId2"/>
    <sheet name="Geschäftsfahrten" sheetId="6" r:id="rId3"/>
    <sheet name="Geschäftsflüge" sheetId="7" r:id="rId4"/>
    <sheet name="Anfahrt Mitarbeitende" sheetId="10" r:id="rId5"/>
    <sheet name="Dropdowns" sheetId="9" state="hidden" r:id="rId6"/>
  </sheets>
  <definedNames>
    <definedName name="Fahrt">Dropdowns!$F$4:$F$8</definedName>
    <definedName name="Flugstrecke">Dropdowns!$B$12:$B$15</definedName>
    <definedName name="PKWs">Dropdowns!$B$22:$B$28</definedName>
    <definedName name="Sitzklasse">Dropdowns!$D$12:$D$16</definedName>
    <definedName name="Treibstoff">Dropdowns!$B$3:$B$9</definedName>
    <definedName name="TreibstoffE">Dropdowns!$D$4:$D$8</definedName>
    <definedName name="Verkehrsmittel">Dropdowns!$F$12:$F$20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0" l="1"/>
  <c r="I26" i="10"/>
  <c r="I23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27" i="10"/>
  <c r="G19" i="5" l="1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E8" i="7" l="1"/>
  <c r="E7" i="7"/>
  <c r="I14" i="5"/>
  <c r="H14" i="5"/>
  <c r="G14" i="5"/>
  <c r="F14" i="5"/>
  <c r="E14" i="5"/>
  <c r="D8" i="6"/>
  <c r="D7" i="6"/>
  <c r="I18" i="10"/>
  <c r="H18" i="10"/>
  <c r="G18" i="10"/>
  <c r="F18" i="10"/>
  <c r="D18" i="10"/>
  <c r="I24" i="10"/>
  <c r="C18" i="10"/>
  <c r="E18" i="10" l="1"/>
  <c r="D8" i="10" l="1"/>
  <c r="D7" i="10"/>
</calcChain>
</file>

<file path=xl/sharedStrings.xml><?xml version="1.0" encoding="utf-8"?>
<sst xmlns="http://schemas.openxmlformats.org/spreadsheetml/2006/main" count="427" uniqueCount="153">
  <si>
    <t>#</t>
  </si>
  <si>
    <t>Information</t>
  </si>
  <si>
    <t>Welche Energie wird in welcher Form und in welcher Menge für die jeweiligen Standorte bezogen 
(Graustrom, Grünstrom, Erdgas, Biogas, Fernwärme etc.)?</t>
  </si>
  <si>
    <t>Wird Energie an den Standorten selbsterzeugt (bspw. durch KWK-Anlagen, Photovoltaikanlagen etc.)? Falls zutreffend, welche Menge wird mit welcher Technologie erzeugt und welcher Energieträger kommt zum Einsatz?</t>
  </si>
  <si>
    <t>Wie viele Geschäftsflüge (Start, Ziel, Sitzklasse, Personenanzahl je Flug) wurden unternommen?</t>
  </si>
  <si>
    <t>Anzahl an zurückgelegten Kilometern bei Geschäftsfahrten mit dem ÖPNV, Bahn oder Privat- &amp; Mietautos?</t>
  </si>
  <si>
    <t>Mögliche Datenquelle/Ansprechpartner</t>
  </si>
  <si>
    <r>
      <t xml:space="preserve">Bitte beachten Sie: </t>
    </r>
    <r>
      <rPr>
        <sz val="10"/>
        <rFont val="Calibri"/>
        <family val="2"/>
      </rPr>
      <t>Unter Fuhrpark werden nur Fahrten erfasst, bei denen die Fahrzeuge in der Verantwortung Ihres Unternehmens liegen (Eigentum &amp; Leasing). Fahrten mit privaten, angemieteten oder Carsharing Fahrzeugen zählen als Geschäftsfahrten.</t>
    </r>
  </si>
  <si>
    <r>
      <t xml:space="preserve">Bezeichnung KFZ
</t>
    </r>
    <r>
      <rPr>
        <b/>
        <sz val="8"/>
        <color rgb="FF000000"/>
        <rFont val="Calibri"/>
        <family val="2"/>
      </rPr>
      <t>(Marke/Kenzeichen)</t>
    </r>
  </si>
  <si>
    <t>Jahresfahr-
leistung</t>
  </si>
  <si>
    <t>Treibstoff/
Energiequelle</t>
  </si>
  <si>
    <t>Jahresverbrauch</t>
  </si>
  <si>
    <t>Einheit</t>
  </si>
  <si>
    <t>Ø-Verbrauch</t>
  </si>
  <si>
    <t>Kommentar</t>
  </si>
  <si>
    <t>Bitte auswählen</t>
  </si>
  <si>
    <t>[l/100km]
[kWh/100km]</t>
  </si>
  <si>
    <t>Bitte ergänzen Sie die Informationen zu Ihren Geschäftsfahrten</t>
  </si>
  <si>
    <r>
      <t xml:space="preserve">Bitte beachten Sie: </t>
    </r>
    <r>
      <rPr>
        <sz val="10"/>
        <rFont val="Calibri"/>
        <family val="2"/>
      </rPr>
      <t>Geschäftsfahrten sind Reisen in nicht betriebszugehörigen Verkehrsmitteln wie priv. &amp; gemietete PKWs, Carsharing, Bahn oder ÖPNV. Fahrten mit Dienstfahrzeugen sind unter dem Thema "Fuhrpark" zu erfassen.</t>
    </r>
  </si>
  <si>
    <t>Geschäftsfahrten</t>
  </si>
  <si>
    <t>Nr.</t>
  </si>
  <si>
    <t>Bezeichnung</t>
  </si>
  <si>
    <t>Privat- / Mietauto</t>
  </si>
  <si>
    <t>ÖPNV
Bus, Stadt- und Regionalbahn</t>
  </si>
  <si>
    <t>Streckenart</t>
  </si>
  <si>
    <t>Distanz [km]</t>
  </si>
  <si>
    <t>Bitte ergänzen Sie die Informationen zu Ihren Geschäftsflügen</t>
  </si>
  <si>
    <t>Geschäftsflüge</t>
  </si>
  <si>
    <t>Anzahl Flüge</t>
  </si>
  <si>
    <t>Flug</t>
  </si>
  <si>
    <t>Sitzklasse</t>
  </si>
  <si>
    <t>von</t>
  </si>
  <si>
    <t>nach</t>
  </si>
  <si>
    <t xml:space="preserve"> - Erfassung der Anfahrtswege über eine "durchschnittliche" Pendelwoche</t>
  </si>
  <si>
    <t>km</t>
  </si>
  <si>
    <t>km gesamt</t>
  </si>
  <si>
    <t>Pedelec</t>
  </si>
  <si>
    <t>PKW</t>
  </si>
  <si>
    <t>Elektrofahrzeug</t>
  </si>
  <si>
    <t>Motorrad</t>
  </si>
  <si>
    <t xml:space="preserve">Anmerkungen </t>
  </si>
  <si>
    <t>Jahresabrechnung Energieversorger;
Energiemanagement od. Haustechnik</t>
  </si>
  <si>
    <t>Abrechnung Energieversorger; 
Energiemanagement od. Haustechnik</t>
  </si>
  <si>
    <r>
      <rPr>
        <sz val="10"/>
        <rFont val="Calibri"/>
        <family val="2"/>
        <scheme val="minor"/>
      </rPr>
      <t xml:space="preserve">Abrechnung Einspeisung; 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Energiemanagement od. Haustechnik</t>
    </r>
  </si>
  <si>
    <t>Wartungs-/Prüfbericht;
Energiemanagement od. Haustechnik</t>
  </si>
  <si>
    <t>Tankkartenabrechnung/Fahrtenbuch; 
Fuhrparkmanager od. Haustechnik</t>
  </si>
  <si>
    <t>Reisekostenabrechnung;
Personalabteilung</t>
  </si>
  <si>
    <t>Reisekostenabrechnung; 
Personalabteilung</t>
  </si>
  <si>
    <t>Einkaufsliste Büromaterial/IT</t>
  </si>
  <si>
    <t>CO2-Emissionsquellen</t>
  </si>
  <si>
    <t>Strom, Wärme</t>
  </si>
  <si>
    <t>Wasser</t>
  </si>
  <si>
    <t>Kälte- &amp; Klimaanlagen</t>
  </si>
  <si>
    <t>Fuhrpark</t>
  </si>
  <si>
    <t>Geschäftsreisen</t>
  </si>
  <si>
    <t>Abfall</t>
  </si>
  <si>
    <t>Thema</t>
  </si>
  <si>
    <t>Treibstoff</t>
  </si>
  <si>
    <t>Benzin</t>
  </si>
  <si>
    <t>Diesel</t>
  </si>
  <si>
    <t>Autogas (LPG)</t>
  </si>
  <si>
    <t>Erdgas (CNG)</t>
  </si>
  <si>
    <t>Strom</t>
  </si>
  <si>
    <t>TreibstoffE</t>
  </si>
  <si>
    <t>Fahrt</t>
  </si>
  <si>
    <t>[l]</t>
  </si>
  <si>
    <t>hin- und zurück</t>
  </si>
  <si>
    <t>[kg]</t>
  </si>
  <si>
    <t>Hinfahrt</t>
  </si>
  <si>
    <t>[kWh]</t>
  </si>
  <si>
    <t>Rückfahrt</t>
  </si>
  <si>
    <t>Flugstrecke</t>
  </si>
  <si>
    <t>Economy</t>
  </si>
  <si>
    <t>einfach</t>
  </si>
  <si>
    <t>Business</t>
  </si>
  <si>
    <t>First Class</t>
  </si>
  <si>
    <t>Verkehrsmittel</t>
  </si>
  <si>
    <t>zu Fuß / Fahrrad</t>
  </si>
  <si>
    <t>ÖPNV</t>
  </si>
  <si>
    <t>Bahn Fernverkehr</t>
  </si>
  <si>
    <t>Anzahl</t>
  </si>
  <si>
    <t>Angabe</t>
  </si>
  <si>
    <t>Wohnort (optional)</t>
  </si>
  <si>
    <t>Tübingen</t>
  </si>
  <si>
    <t>Anzahl
Kilometer</t>
  </si>
  <si>
    <t>Hamburg</t>
  </si>
  <si>
    <t>Messe Mailand</t>
  </si>
  <si>
    <t>Mailand</t>
  </si>
  <si>
    <t>Anzahl
Personen</t>
  </si>
  <si>
    <t>Bsp.</t>
  </si>
  <si>
    <t>Kundentermin Frankfurt</t>
  </si>
  <si>
    <t>VW Passat</t>
  </si>
  <si>
    <t>Kategorie</t>
  </si>
  <si>
    <t>UNTERNEHMEN:</t>
  </si>
  <si>
    <t>BEZUGSJAHR:</t>
  </si>
  <si>
    <t>Distanz [Pkm]</t>
  </si>
  <si>
    <t>(Anzahl)</t>
  </si>
  <si>
    <r>
      <t xml:space="preserve">Anzahl Reisender
</t>
    </r>
    <r>
      <rPr>
        <sz val="8"/>
        <color rgb="FF000000"/>
        <rFont val="Calibri"/>
        <family val="2"/>
      </rPr>
      <t>(Öffentlicher Verkehrsmittel)</t>
    </r>
  </si>
  <si>
    <t>Fahrzeugtyp</t>
  </si>
  <si>
    <t>PKW Ø-Deutschland</t>
  </si>
  <si>
    <t>PKW Klein</t>
  </si>
  <si>
    <t>PKW Mittelklasse</t>
  </si>
  <si>
    <t>PKW Oberklasse</t>
  </si>
  <si>
    <t>PKW elektrisch</t>
  </si>
  <si>
    <t>PKWs</t>
  </si>
  <si>
    <t>Bsp. 1</t>
  </si>
  <si>
    <t>Bsp. 2</t>
  </si>
  <si>
    <t>Kundentermin München</t>
  </si>
  <si>
    <t>Bahn Deutschland
ICE, IC, EC</t>
  </si>
  <si>
    <t>Bahn
Europa</t>
  </si>
  <si>
    <t>Benzin
[l]</t>
  </si>
  <si>
    <t>Diesel
[l]</t>
  </si>
  <si>
    <t>Autogas (LPG)
[l]</t>
  </si>
  <si>
    <t>Erdgas (CNG)
[kg]</t>
  </si>
  <si>
    <t>Strom
[kwh]</t>
  </si>
  <si>
    <t>Arbeitswochen
pro Jahr</t>
  </si>
  <si>
    <t>Arbeitstage
pro Woche</t>
  </si>
  <si>
    <t>einfache
Entfernung</t>
  </si>
  <si>
    <t>Gesamt</t>
  </si>
  <si>
    <t>Welche Kühlmittel werden für Kälte- und Klimaanlagen verwendet? Wie hoch ist deren Verflüchtigung/Nachfüllmenge?</t>
  </si>
  <si>
    <t>Welche Mengen an Abfall (Papier &amp; Pappe, Leichtverpackungen, Restmüll, Speisereste/Bioabfall) fallen jährlich an und werden welcher Entsorgungsart (Recycling, Verbrennung, Kompostierung etc.) zugeführt?</t>
  </si>
  <si>
    <t>Abfallabrechnung Entsorgungsunternehmen/Kommune;
Abfallbeauftragter</t>
  </si>
  <si>
    <t>Anstellung 80%</t>
  </si>
  <si>
    <t xml:space="preserve">Welche Fahrzeuge umfasst der unternehmenseigene Fuhrpark? Wie hoch ist deren Treibstoffverbrauch in Liter Benzin/Diesel oder Strom im Fall von E-Fahrzeugen? </t>
  </si>
  <si>
    <t>Hilfsmaterialien</t>
  </si>
  <si>
    <t>Notiz</t>
  </si>
  <si>
    <t>Übersicht der relevanten Emissionsquellen</t>
  </si>
  <si>
    <t>Bitte ergänzen Sie die Informationen zu Ihrem Fuhrpark</t>
  </si>
  <si>
    <t>Wird im Fall von selbsterzeugter Energie (Strom, Wärme) beispielsweise durch eine Photovoltaik-Anlage oder Blockheizkraftwerk diese in das öffentliche Netz eingespeist? Falls zutreffend, welche Menge?</t>
  </si>
  <si>
    <t>Wie hoch ist die Menge des bezogenen Trinkwassers und die Abwassermenge?</t>
  </si>
  <si>
    <t>Abrechnung Wasserwerke;
Energiemanagement od. Haustechnik</t>
  </si>
  <si>
    <t>Welche Hilfsmaterialien (Papier &amp; Druckerzeugnisse) wurden in welcher Menge verbraucht und welche Informationstechniken (Laptop, Handys, Bildschirme etc.) wurden im Bezugsjahr neu angeschafft?</t>
  </si>
  <si>
    <t>Biomarkt XY</t>
  </si>
  <si>
    <t>Anzahl Hotelübernachtungen:</t>
  </si>
  <si>
    <r>
      <t>Liegen Daten zur Anfahrt der Mitarbeitenden (einfache Entfernung, Art des Verkehrsmittels, Häufigkeit der Fahrten) zur Arbeit vor oder können diese erhoben werden? Alternativ pauschale Angaben über Anfahrtswegpauschale im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-Rechner möglich.</t>
    </r>
  </si>
  <si>
    <t>Befragung Mitarbeitende, Personalabteilung oder Anfahrtspauschale</t>
  </si>
  <si>
    <t>Anfahrt Mitarbeitende</t>
  </si>
  <si>
    <t xml:space="preserve"> - Bei Änderungen des Pendelverhaltens eines Mitarbeitenden ggf. Anpassung vornehmen bspw. 23 Wochen Fahrrad &amp; 23 Wochen PKW</t>
  </si>
  <si>
    <t xml:space="preserve"> - Anzahl der Arbeitswochen pro Jahr i.d.R. = 46 Wochen (52W - 6 Urlaubswochen), abzüglich weiteren Abwesenheiten</t>
  </si>
  <si>
    <r>
      <t xml:space="preserve"> - Anfahrtswege mit einem Geschäftswagen müssen </t>
    </r>
    <r>
      <rPr>
        <b/>
        <u/>
        <sz val="10"/>
        <rFont val="Calibri"/>
        <family val="2"/>
        <scheme val="minor"/>
      </rPr>
      <t xml:space="preserve">nicht </t>
    </r>
    <r>
      <rPr>
        <sz val="10"/>
        <rFont val="Calibri"/>
        <family val="2"/>
        <scheme val="minor"/>
      </rPr>
      <t>berücksichtigt werden</t>
    </r>
  </si>
  <si>
    <t>Home-Office</t>
  </si>
  <si>
    <t>Arbeitstage:</t>
  </si>
  <si>
    <t>Anzahl 
Home-Office Arbeitstage</t>
  </si>
  <si>
    <t>Person 1</t>
  </si>
  <si>
    <t>Person 2</t>
  </si>
  <si>
    <t>Bitte ergänzen Sie die Informationen zu den Anfahrtswegen Ihrer Mitarbeitenden</t>
  </si>
  <si>
    <t>BJ. 2018</t>
  </si>
  <si>
    <t xml:space="preserve"> - Erfassung der Home-Office Arbeitstage aller Mitarbeitenden (werden automatisch von den Anfahrtswegen abgezogen)</t>
  </si>
  <si>
    <t>Mitarbeitende</t>
  </si>
  <si>
    <t>ANZAHL MITARBEITENDE:</t>
  </si>
  <si>
    <t>Anfahrt der Mitarbeitenden</t>
  </si>
  <si>
    <t>Übersicht relevanter Daten für das Bilanzjahr</t>
  </si>
  <si>
    <t>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</si>
</sst>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4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color rgb="FF00B050"/>
      <name val="Calibri"/>
      <family val="2"/>
    </font>
    <font>
      <b/>
      <sz val="10"/>
      <color rgb="FF00B050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  <font>
      <i/>
      <sz val="10"/>
      <color theme="2" tint="-0.499984740745262"/>
      <name val="Calibri"/>
      <family val="2"/>
    </font>
    <font>
      <sz val="8"/>
      <color rgb="FF000000"/>
      <name val="Calibri"/>
      <family val="2"/>
    </font>
    <font>
      <vertAlign val="subscript"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757171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4C6E7"/>
        <bgColor rgb="FF000000"/>
      </patternFill>
    </fill>
  </fills>
  <borders count="8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2" tint="-0.499984740745262"/>
      </right>
      <top style="thin">
        <color theme="1" tint="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1" tint="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1" tint="0.499984740745262"/>
      </top>
      <bottom style="hair">
        <color theme="2" tint="-0.499984740745262"/>
      </bottom>
      <diagonal/>
    </border>
    <border>
      <left style="thin">
        <color theme="2" tint="-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2" tint="-0.499984740745262"/>
      </right>
      <top/>
      <bottom style="thin">
        <color theme="1" tint="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1" tint="0.499984740745262"/>
      </bottom>
      <diagonal/>
    </border>
    <border>
      <left style="thin">
        <color theme="2" tint="-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2" tint="-0.499984740745262"/>
      </bottom>
      <diagonal/>
    </border>
    <border>
      <left style="hair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hair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hair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2" tint="-0.499984740745262"/>
      </left>
      <right style="hair">
        <color theme="2" tint="-0.499984740745262"/>
      </right>
      <top style="thin">
        <color theme="1" tint="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thin">
        <color theme="2" tint="-0.499984740745262"/>
      </right>
      <top style="thin">
        <color theme="1" tint="0.499984740745262"/>
      </top>
      <bottom style="hair">
        <color theme="2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2" tint="-0.499984740745262"/>
      </left>
      <right style="hair">
        <color theme="2" tint="-0.499984740745262"/>
      </right>
      <top style="hair">
        <color theme="2" tint="-0.499984740745262"/>
      </top>
      <bottom style="thin">
        <color theme="1" tint="0.499984740745262"/>
      </bottom>
      <diagonal/>
    </border>
    <border>
      <left style="hair">
        <color theme="2" tint="-0.499984740745262"/>
      </left>
      <right style="thin">
        <color theme="2" tint="-0.499984740745262"/>
      </right>
      <top style="hair">
        <color theme="2" tint="-0.499984740745262"/>
      </top>
      <bottom style="thin">
        <color theme="1" tint="0.499984740745262"/>
      </bottom>
      <diagonal/>
    </border>
    <border>
      <left style="thin">
        <color theme="2" tint="-0.499984740745262"/>
      </left>
      <right style="hair">
        <color indexed="64"/>
      </right>
      <top style="thin">
        <color theme="2" tint="-0.49998474074526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0.499984740745262"/>
      </top>
      <bottom style="hair">
        <color indexed="64"/>
      </bottom>
      <diagonal/>
    </border>
    <border>
      <left/>
      <right style="hair">
        <color indexed="64"/>
      </right>
      <top style="thin">
        <color theme="2" tint="-0.499984740745262"/>
      </top>
      <bottom style="hair">
        <color indexed="64"/>
      </bottom>
      <diagonal/>
    </border>
    <border>
      <left style="hair">
        <color indexed="64"/>
      </left>
      <right style="thin">
        <color theme="2" tint="-0.499984740745262"/>
      </right>
      <top style="thin">
        <color theme="2" tint="-0.499984740745262"/>
      </top>
      <bottom style="hair">
        <color indexed="64"/>
      </bottom>
      <diagonal/>
    </border>
    <border>
      <left style="thin">
        <color theme="2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2" tint="-0.499984740745262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2" tint="-0.499984740745262"/>
      </right>
      <top style="hair">
        <color indexed="64"/>
      </top>
      <bottom/>
      <diagonal/>
    </border>
    <border>
      <left style="thin">
        <color theme="2" tint="-0.499984740745262"/>
      </left>
      <right/>
      <top style="hair">
        <color indexed="64"/>
      </top>
      <bottom style="hair">
        <color indexed="64"/>
      </bottom>
      <diagonal/>
    </border>
    <border>
      <left style="hair">
        <color theme="2" tint="-0.499984740745262"/>
      </left>
      <right style="thin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indexed="64"/>
      </left>
      <right style="thin">
        <color theme="2" tint="-0.499984740745262"/>
      </right>
      <top/>
      <bottom style="hair">
        <color indexed="64"/>
      </bottom>
      <diagonal/>
    </border>
    <border>
      <left style="thin">
        <color theme="2" tint="-0.499984740745262"/>
      </left>
      <right style="hair">
        <color indexed="64"/>
      </right>
      <top style="hair">
        <color indexed="64"/>
      </top>
      <bottom style="thin">
        <color theme="2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2" tint="-0.499984740745262"/>
      </bottom>
      <diagonal/>
    </border>
    <border>
      <left/>
      <right style="hair">
        <color indexed="64"/>
      </right>
      <top style="hair">
        <color indexed="64"/>
      </top>
      <bottom style="thin">
        <color theme="2" tint="-0.499984740745262"/>
      </bottom>
      <diagonal/>
    </border>
    <border>
      <left style="hair">
        <color indexed="64"/>
      </left>
      <right style="hair">
        <color indexed="64"/>
      </right>
      <top/>
      <bottom style="thin">
        <color theme="2" tint="-0.499984740745262"/>
      </bottom>
      <diagonal/>
    </border>
    <border>
      <left style="hair">
        <color indexed="64"/>
      </left>
      <right style="thin">
        <color theme="2" tint="-0.499984740745262"/>
      </right>
      <top style="hair">
        <color indexed="64"/>
      </top>
      <bottom style="thin">
        <color theme="2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hair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hair">
        <color theme="2" tint="-0.499984740745262"/>
      </bottom>
      <diagonal/>
    </border>
    <border>
      <left style="thin">
        <color theme="2" tint="-0.499984740745262"/>
      </left>
      <right style="hair">
        <color theme="1" tint="0.499984740745262"/>
      </right>
      <top style="thin">
        <color theme="2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2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2" tint="-0.499984740745262"/>
      </right>
      <top style="thin">
        <color theme="2" tint="-0.499984740745262"/>
      </top>
      <bottom style="hair">
        <color theme="1" tint="0.499984740745262"/>
      </bottom>
      <diagonal/>
    </border>
    <border>
      <left style="thin">
        <color theme="2" tint="-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2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2" tint="-0.499984740745262"/>
      </left>
      <right style="hair">
        <color theme="1" tint="0.499984740745262"/>
      </right>
      <top style="hair">
        <color theme="1" tint="0.499984740745262"/>
      </top>
      <bottom style="thin">
        <color theme="2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2" tint="-0.499984740745262"/>
      </bottom>
      <diagonal/>
    </border>
    <border>
      <left style="hair">
        <color theme="1" tint="0.499984740745262"/>
      </left>
      <right style="thin">
        <color theme="2" tint="-0.499984740745262"/>
      </right>
      <top style="hair">
        <color theme="1" tint="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6">
    <xf numFmtId="0" fontId="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221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2" fillId="3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0" borderId="0" xfId="1" applyFont="1" applyAlignment="1">
      <alignment vertical="center"/>
    </xf>
    <xf numFmtId="0" fontId="4" fillId="2" borderId="0" xfId="0" applyFont="1" applyFill="1" applyAlignment="1">
      <alignment vertical="top"/>
    </xf>
    <xf numFmtId="0" fontId="6" fillId="3" borderId="0" xfId="1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2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1" fillId="0" borderId="0" xfId="1" applyFont="1"/>
    <xf numFmtId="0" fontId="10" fillId="2" borderId="0" xfId="2" applyFill="1"/>
    <xf numFmtId="0" fontId="5" fillId="2" borderId="0" xfId="2" applyFont="1" applyFill="1"/>
    <xf numFmtId="0" fontId="15" fillId="3" borderId="0" xfId="1" applyFont="1" applyFill="1"/>
    <xf numFmtId="0" fontId="5" fillId="3" borderId="0" xfId="1" applyFont="1" applyFill="1"/>
    <xf numFmtId="0" fontId="12" fillId="3" borderId="0" xfId="1" applyFont="1" applyFill="1" applyAlignment="1">
      <alignment horizontal="right"/>
    </xf>
    <xf numFmtId="0" fontId="13" fillId="3" borderId="0" xfId="3" applyFont="1" applyFill="1"/>
    <xf numFmtId="0" fontId="12" fillId="3" borderId="0" xfId="1" applyFont="1" applyFill="1" applyAlignment="1">
      <alignment horizontal="left"/>
    </xf>
    <xf numFmtId="0" fontId="5" fillId="3" borderId="0" xfId="3" applyFont="1" applyFill="1"/>
    <xf numFmtId="0" fontId="5" fillId="3" borderId="0" xfId="2" applyFont="1" applyFill="1"/>
    <xf numFmtId="0" fontId="13" fillId="3" borderId="0" xfId="1" applyFont="1" applyFill="1"/>
    <xf numFmtId="0" fontId="5" fillId="3" borderId="0" xfId="1" applyFont="1" applyFill="1" applyAlignment="1">
      <alignment horizontal="left"/>
    </xf>
    <xf numFmtId="0" fontId="9" fillId="5" borderId="0" xfId="3" applyFont="1" applyFill="1"/>
    <xf numFmtId="0" fontId="14" fillId="0" borderId="15" xfId="4" applyFont="1" applyBorder="1" applyAlignment="1">
      <alignment horizontal="center" vertical="center" wrapText="1"/>
    </xf>
    <xf numFmtId="0" fontId="19" fillId="0" borderId="18" xfId="4" applyFont="1" applyBorder="1" applyAlignment="1">
      <alignment horizontal="center" vertical="center"/>
    </xf>
    <xf numFmtId="0" fontId="14" fillId="0" borderId="20" xfId="4" applyFont="1" applyBorder="1" applyAlignment="1">
      <alignment horizontal="center" vertical="center" wrapText="1"/>
    </xf>
    <xf numFmtId="0" fontId="19" fillId="0" borderId="18" xfId="4" applyFont="1" applyBorder="1" applyAlignment="1">
      <alignment horizontal="center"/>
    </xf>
    <xf numFmtId="0" fontId="19" fillId="0" borderId="22" xfId="4" applyFont="1" applyBorder="1" applyAlignment="1">
      <alignment horizontal="center"/>
    </xf>
    <xf numFmtId="0" fontId="14" fillId="3" borderId="10" xfId="4" applyFont="1" applyFill="1" applyBorder="1" applyAlignment="1">
      <alignment vertical="center"/>
    </xf>
    <xf numFmtId="0" fontId="14" fillId="3" borderId="11" xfId="4" applyFont="1" applyFill="1" applyBorder="1"/>
    <xf numFmtId="0" fontId="15" fillId="3" borderId="11" xfId="4" applyFont="1" applyFill="1" applyBorder="1"/>
    <xf numFmtId="0" fontId="16" fillId="3" borderId="11" xfId="2" applyFont="1" applyFill="1" applyBorder="1"/>
    <xf numFmtId="0" fontId="16" fillId="3" borderId="12" xfId="2" applyFont="1" applyFill="1" applyBorder="1"/>
    <xf numFmtId="0" fontId="10" fillId="3" borderId="0" xfId="2" applyFill="1" applyAlignment="1">
      <alignment horizontal="left"/>
    </xf>
    <xf numFmtId="0" fontId="4" fillId="4" borderId="3" xfId="0" applyFont="1" applyFill="1" applyBorder="1"/>
    <xf numFmtId="0" fontId="4" fillId="4" borderId="3" xfId="0" applyFont="1" applyFill="1" applyBorder="1" applyAlignment="1">
      <alignment vertical="top"/>
    </xf>
    <xf numFmtId="0" fontId="5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0" fillId="2" borderId="0" xfId="0" applyFill="1"/>
    <xf numFmtId="0" fontId="0" fillId="2" borderId="26" xfId="0" applyFill="1" applyBorder="1"/>
    <xf numFmtId="0" fontId="9" fillId="2" borderId="0" xfId="3" applyFont="1" applyFill="1"/>
    <xf numFmtId="0" fontId="12" fillId="3" borderId="0" xfId="1" applyFont="1" applyFill="1"/>
    <xf numFmtId="0" fontId="24" fillId="2" borderId="2" xfId="4" applyFont="1" applyFill="1" applyBorder="1" applyAlignment="1">
      <alignment horizontal="center" vertical="center"/>
    </xf>
    <xf numFmtId="0" fontId="24" fillId="0" borderId="2" xfId="4" applyFont="1" applyBorder="1" applyAlignment="1">
      <alignment horizontal="center" vertical="center"/>
    </xf>
    <xf numFmtId="0" fontId="15" fillId="2" borderId="7" xfId="4" applyFont="1" applyFill="1" applyBorder="1" applyAlignment="1">
      <alignment horizontal="center" vertical="center"/>
    </xf>
    <xf numFmtId="0" fontId="18" fillId="0" borderId="8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5" fillId="0" borderId="28" xfId="4" applyFont="1" applyBorder="1" applyAlignment="1">
      <alignment horizontal="center" vertical="center"/>
    </xf>
    <xf numFmtId="0" fontId="15" fillId="0" borderId="27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24" fillId="0" borderId="2" xfId="2" applyFont="1" applyBorder="1" applyAlignment="1">
      <alignment horizontal="center" vertical="center"/>
    </xf>
    <xf numFmtId="0" fontId="10" fillId="2" borderId="0" xfId="2" applyFill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8" fillId="0" borderId="7" xfId="4" applyFont="1" applyBorder="1" applyAlignment="1">
      <alignment horizontal="center" vertical="center"/>
    </xf>
    <xf numFmtId="0" fontId="18" fillId="0" borderId="29" xfId="4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8" fillId="0" borderId="27" xfId="4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18" fillId="0" borderId="9" xfId="4" applyFont="1" applyBorder="1" applyAlignment="1">
      <alignment horizontal="center" vertical="center"/>
    </xf>
    <xf numFmtId="0" fontId="14" fillId="3" borderId="11" xfId="4" applyFont="1" applyFill="1" applyBorder="1" applyAlignment="1">
      <alignment vertical="center"/>
    </xf>
    <xf numFmtId="0" fontId="14" fillId="3" borderId="12" xfId="4" applyFont="1" applyFill="1" applyBorder="1" applyAlignment="1">
      <alignment vertical="center"/>
    </xf>
    <xf numFmtId="0" fontId="14" fillId="0" borderId="31" xfId="4" applyFont="1" applyBorder="1" applyAlignment="1">
      <alignment horizontal="center" vertical="center" wrapText="1"/>
    </xf>
    <xf numFmtId="0" fontId="14" fillId="0" borderId="32" xfId="4" applyFont="1" applyBorder="1" applyAlignment="1">
      <alignment horizontal="center" vertical="center" wrapText="1"/>
    </xf>
    <xf numFmtId="0" fontId="18" fillId="0" borderId="33" xfId="4" applyFont="1" applyBorder="1" applyAlignment="1">
      <alignment horizontal="center" vertical="center"/>
    </xf>
    <xf numFmtId="0" fontId="18" fillId="2" borderId="33" xfId="4" applyFont="1" applyFill="1" applyBorder="1" applyAlignment="1">
      <alignment horizontal="center" vertical="center"/>
    </xf>
    <xf numFmtId="2" fontId="18" fillId="0" borderId="33" xfId="2" applyNumberFormat="1" applyFont="1" applyBorder="1" applyAlignment="1">
      <alignment horizontal="center" vertical="center"/>
    </xf>
    <xf numFmtId="0" fontId="22" fillId="0" borderId="33" xfId="4" applyFont="1" applyBorder="1" applyAlignment="1">
      <alignment horizontal="center" vertical="center"/>
    </xf>
    <xf numFmtId="2" fontId="18" fillId="0" borderId="33" xfId="4" applyNumberFormat="1" applyFont="1" applyBorder="1" applyAlignment="1">
      <alignment horizontal="center" vertical="center"/>
    </xf>
    <xf numFmtId="165" fontId="18" fillId="0" borderId="33" xfId="5" applyNumberFormat="1" applyFont="1" applyBorder="1" applyAlignment="1">
      <alignment horizontal="center" vertical="center"/>
    </xf>
    <xf numFmtId="0" fontId="19" fillId="0" borderId="34" xfId="4" applyFont="1" applyBorder="1" applyAlignment="1">
      <alignment horizontal="center"/>
    </xf>
    <xf numFmtId="0" fontId="19" fillId="0" borderId="35" xfId="4" applyFont="1" applyBorder="1" applyAlignment="1">
      <alignment horizontal="center"/>
    </xf>
    <xf numFmtId="0" fontId="22" fillId="0" borderId="18" xfId="4" applyFont="1" applyBorder="1" applyAlignment="1">
      <alignment horizontal="center" vertical="center" wrapText="1"/>
    </xf>
    <xf numFmtId="0" fontId="22" fillId="2" borderId="0" xfId="4" applyFont="1" applyFill="1" applyAlignment="1">
      <alignment horizontal="left" vertical="center" wrapText="1"/>
    </xf>
    <xf numFmtId="0" fontId="15" fillId="2" borderId="36" xfId="4" applyFont="1" applyFill="1" applyBorder="1" applyAlignment="1">
      <alignment horizontal="center" vertical="center"/>
    </xf>
    <xf numFmtId="0" fontId="15" fillId="2" borderId="37" xfId="4" applyFont="1" applyFill="1" applyBorder="1" applyAlignment="1">
      <alignment horizontal="center" vertical="center"/>
    </xf>
    <xf numFmtId="0" fontId="18" fillId="0" borderId="38" xfId="4" applyFont="1" applyBorder="1" applyAlignment="1">
      <alignment horizontal="center" vertical="center"/>
    </xf>
    <xf numFmtId="2" fontId="17" fillId="0" borderId="39" xfId="2" applyNumberFormat="1" applyFont="1" applyBorder="1" applyAlignment="1">
      <alignment horizontal="center" vertical="center"/>
    </xf>
    <xf numFmtId="0" fontId="15" fillId="2" borderId="40" xfId="4" applyFont="1" applyFill="1" applyBorder="1" applyAlignment="1">
      <alignment horizontal="center" vertical="center"/>
    </xf>
    <xf numFmtId="2" fontId="17" fillId="0" borderId="41" xfId="2" applyNumberFormat="1" applyFont="1" applyBorder="1" applyAlignment="1">
      <alignment horizontal="center" vertical="center"/>
    </xf>
    <xf numFmtId="2" fontId="18" fillId="0" borderId="41" xfId="4" applyNumberFormat="1" applyFont="1" applyBorder="1" applyAlignment="1">
      <alignment horizontal="center" vertical="center"/>
    </xf>
    <xf numFmtId="0" fontId="18" fillId="0" borderId="41" xfId="4" applyFont="1" applyBorder="1" applyAlignment="1">
      <alignment horizontal="center" vertical="center"/>
    </xf>
    <xf numFmtId="165" fontId="15" fillId="0" borderId="41" xfId="5" applyNumberFormat="1" applyFont="1" applyBorder="1" applyAlignment="1">
      <alignment horizontal="center" vertical="center"/>
    </xf>
    <xf numFmtId="165" fontId="15" fillId="0" borderId="42" xfId="5" applyNumberFormat="1" applyFont="1" applyBorder="1" applyAlignment="1">
      <alignment horizontal="center" vertical="center"/>
    </xf>
    <xf numFmtId="0" fontId="15" fillId="2" borderId="43" xfId="4" applyFont="1" applyFill="1" applyBorder="1" applyAlignment="1">
      <alignment horizontal="center" vertical="center"/>
    </xf>
    <xf numFmtId="165" fontId="15" fillId="0" borderId="44" xfId="5" applyNumberFormat="1" applyFont="1" applyBorder="1" applyAlignment="1">
      <alignment horizontal="center" vertical="center"/>
    </xf>
    <xf numFmtId="165" fontId="15" fillId="0" borderId="45" xfId="5" applyNumberFormat="1" applyFont="1" applyBorder="1" applyAlignment="1">
      <alignment horizontal="center" vertical="center"/>
    </xf>
    <xf numFmtId="0" fontId="15" fillId="2" borderId="46" xfId="4" applyFont="1" applyFill="1" applyBorder="1" applyAlignment="1">
      <alignment horizontal="center" vertical="center"/>
    </xf>
    <xf numFmtId="0" fontId="15" fillId="0" borderId="47" xfId="4" applyFont="1" applyBorder="1" applyAlignment="1">
      <alignment horizontal="center" vertical="center"/>
    </xf>
    <xf numFmtId="0" fontId="18" fillId="0" borderId="48" xfId="4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165" fontId="15" fillId="0" borderId="50" xfId="5" applyNumberFormat="1" applyFont="1" applyBorder="1" applyAlignment="1">
      <alignment horizontal="center" vertical="center"/>
    </xf>
    <xf numFmtId="0" fontId="23" fillId="3" borderId="5" xfId="3" applyFont="1" applyFill="1" applyBorder="1" applyAlignment="1">
      <alignment horizontal="center" wrapText="1"/>
    </xf>
    <xf numFmtId="0" fontId="19" fillId="0" borderId="52" xfId="4" applyFont="1" applyBorder="1" applyAlignment="1">
      <alignment horizontal="center"/>
    </xf>
    <xf numFmtId="0" fontId="19" fillId="0" borderId="53" xfId="4" applyFont="1" applyBorder="1" applyAlignment="1">
      <alignment horizontal="center"/>
    </xf>
    <xf numFmtId="0" fontId="14" fillId="0" borderId="3" xfId="4" applyFont="1" applyBorder="1" applyAlignment="1">
      <alignment horizontal="center" vertical="center" wrapText="1"/>
    </xf>
    <xf numFmtId="0" fontId="19" fillId="0" borderId="51" xfId="4" applyFont="1" applyBorder="1" applyAlignment="1">
      <alignment horizontal="center"/>
    </xf>
    <xf numFmtId="0" fontId="20" fillId="0" borderId="54" xfId="3" applyFont="1" applyBorder="1" applyAlignment="1">
      <alignment horizontal="center" vertical="center"/>
    </xf>
    <xf numFmtId="0" fontId="23" fillId="2" borderId="55" xfId="3" applyFont="1" applyFill="1" applyBorder="1" applyAlignment="1">
      <alignment horizontal="center" vertical="center"/>
    </xf>
    <xf numFmtId="0" fontId="23" fillId="2" borderId="55" xfId="3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wrapText="1"/>
    </xf>
    <xf numFmtId="0" fontId="5" fillId="2" borderId="5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center" wrapText="1"/>
    </xf>
    <xf numFmtId="0" fontId="1" fillId="3" borderId="0" xfId="2" applyFont="1" applyFill="1"/>
    <xf numFmtId="0" fontId="18" fillId="0" borderId="56" xfId="4" applyFont="1" applyBorder="1" applyAlignment="1">
      <alignment horizontal="center" vertical="center"/>
    </xf>
    <xf numFmtId="0" fontId="18" fillId="2" borderId="57" xfId="4" applyFont="1" applyFill="1" applyBorder="1" applyAlignment="1">
      <alignment horizontal="center" vertical="center"/>
    </xf>
    <xf numFmtId="2" fontId="18" fillId="0" borderId="57" xfId="2" applyNumberFormat="1" applyFont="1" applyBorder="1" applyAlignment="1">
      <alignment horizontal="center" vertical="center"/>
    </xf>
    <xf numFmtId="0" fontId="22" fillId="0" borderId="57" xfId="4" applyFont="1" applyBorder="1" applyAlignment="1">
      <alignment horizontal="center" vertical="center"/>
    </xf>
    <xf numFmtId="0" fontId="22" fillId="0" borderId="58" xfId="4" applyFont="1" applyBorder="1" applyAlignment="1">
      <alignment horizontal="center" vertical="center"/>
    </xf>
    <xf numFmtId="0" fontId="18" fillId="0" borderId="59" xfId="4" applyFont="1" applyBorder="1" applyAlignment="1">
      <alignment horizontal="center" vertical="center"/>
    </xf>
    <xf numFmtId="0" fontId="22" fillId="0" borderId="60" xfId="4" applyFont="1" applyBorder="1" applyAlignment="1">
      <alignment horizontal="center" vertical="center"/>
    </xf>
    <xf numFmtId="0" fontId="18" fillId="0" borderId="60" xfId="4" applyFont="1" applyBorder="1" applyAlignment="1">
      <alignment horizontal="center" vertical="center"/>
    </xf>
    <xf numFmtId="0" fontId="18" fillId="0" borderId="61" xfId="4" applyFont="1" applyBorder="1" applyAlignment="1">
      <alignment horizontal="center" vertical="center"/>
    </xf>
    <xf numFmtId="0" fontId="18" fillId="0" borderId="62" xfId="4" applyFont="1" applyBorder="1" applyAlignment="1">
      <alignment horizontal="center" vertical="center"/>
    </xf>
    <xf numFmtId="165" fontId="18" fillId="0" borderId="62" xfId="5" applyNumberFormat="1" applyFont="1" applyBorder="1" applyAlignment="1">
      <alignment horizontal="center" vertical="center"/>
    </xf>
    <xf numFmtId="2" fontId="18" fillId="0" borderId="62" xfId="2" applyNumberFormat="1" applyFont="1" applyBorder="1" applyAlignment="1">
      <alignment horizontal="center" vertical="center"/>
    </xf>
    <xf numFmtId="0" fontId="18" fillId="0" borderId="63" xfId="4" applyFont="1" applyBorder="1" applyAlignment="1">
      <alignment horizontal="center" vertical="center"/>
    </xf>
    <xf numFmtId="0" fontId="4" fillId="3" borderId="5" xfId="2" applyFont="1" applyFill="1" applyBorder="1" applyAlignment="1">
      <alignment vertical="center"/>
    </xf>
    <xf numFmtId="0" fontId="4" fillId="5" borderId="5" xfId="2" applyFont="1" applyFill="1" applyBorder="1" applyAlignment="1">
      <alignment vertical="center"/>
    </xf>
    <xf numFmtId="0" fontId="9" fillId="2" borderId="5" xfId="3" applyFont="1" applyFill="1" applyBorder="1" applyAlignment="1">
      <alignment horizontal="center" vertical="center"/>
    </xf>
    <xf numFmtId="0" fontId="23" fillId="3" borderId="5" xfId="3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24" fillId="2" borderId="2" xfId="4" applyFont="1" applyFill="1" applyBorder="1" applyAlignment="1">
      <alignment horizontal="left" vertical="center"/>
    </xf>
    <xf numFmtId="0" fontId="18" fillId="2" borderId="37" xfId="4" applyFont="1" applyFill="1" applyBorder="1" applyAlignment="1">
      <alignment horizontal="left" vertical="center"/>
    </xf>
    <xf numFmtId="0" fontId="18" fillId="0" borderId="37" xfId="4" applyFont="1" applyBorder="1" applyAlignment="1">
      <alignment horizontal="center" vertical="center"/>
    </xf>
    <xf numFmtId="0" fontId="18" fillId="2" borderId="7" xfId="4" applyFont="1" applyFill="1" applyBorder="1" applyAlignment="1">
      <alignment horizontal="left" vertical="center"/>
    </xf>
    <xf numFmtId="0" fontId="18" fillId="0" borderId="6" xfId="4" applyFont="1" applyBorder="1" applyAlignment="1">
      <alignment horizontal="center" vertical="center"/>
    </xf>
    <xf numFmtId="0" fontId="18" fillId="0" borderId="7" xfId="4" applyFont="1" applyBorder="1" applyAlignment="1">
      <alignment horizontal="left" vertical="center"/>
    </xf>
    <xf numFmtId="0" fontId="18" fillId="0" borderId="47" xfId="4" applyFont="1" applyBorder="1" applyAlignment="1">
      <alignment horizontal="left" vertical="center"/>
    </xf>
    <xf numFmtId="0" fontId="18" fillId="0" borderId="49" xfId="4" applyFont="1" applyBorder="1" applyAlignment="1">
      <alignment horizontal="center" vertical="center"/>
    </xf>
    <xf numFmtId="0" fontId="18" fillId="0" borderId="47" xfId="4" applyFont="1" applyBorder="1" applyAlignment="1">
      <alignment horizontal="center" vertical="center"/>
    </xf>
    <xf numFmtId="0" fontId="24" fillId="2" borderId="2" xfId="2" applyFont="1" applyFill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8" fillId="0" borderId="7" xfId="2" applyFont="1" applyBorder="1" applyAlignment="1">
      <alignment horizontal="center" vertical="center"/>
    </xf>
    <xf numFmtId="0" fontId="18" fillId="0" borderId="6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24" fillId="2" borderId="2" xfId="2" applyFont="1" applyFill="1" applyBorder="1" applyAlignment="1">
      <alignment horizontal="left" vertical="center"/>
    </xf>
    <xf numFmtId="0" fontId="10" fillId="2" borderId="0" xfId="2" applyFill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8" fillId="0" borderId="36" xfId="4" applyFont="1" applyBorder="1" applyAlignment="1">
      <alignment horizontal="center" vertical="center"/>
    </xf>
    <xf numFmtId="0" fontId="18" fillId="0" borderId="40" xfId="4" applyFont="1" applyBorder="1" applyAlignment="1">
      <alignment horizontal="center" vertical="center"/>
    </xf>
    <xf numFmtId="0" fontId="18" fillId="0" borderId="46" xfId="4" applyFont="1" applyBorder="1" applyAlignment="1">
      <alignment horizontal="center" vertical="center"/>
    </xf>
    <xf numFmtId="0" fontId="24" fillId="2" borderId="5" xfId="4" applyFont="1" applyFill="1" applyBorder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18" fillId="0" borderId="33" xfId="4" applyFont="1" applyBorder="1" applyAlignment="1">
      <alignment horizontal="left" vertical="center"/>
    </xf>
    <xf numFmtId="0" fontId="24" fillId="2" borderId="5" xfId="4" applyFont="1" applyFill="1" applyBorder="1" applyAlignment="1">
      <alignment horizontal="center" vertical="center"/>
    </xf>
    <xf numFmtId="0" fontId="5" fillId="2" borderId="0" xfId="2" applyFont="1" applyFill="1" applyAlignment="1">
      <alignment vertical="center"/>
    </xf>
    <xf numFmtId="0" fontId="10" fillId="2" borderId="0" xfId="2" applyFill="1" applyAlignment="1">
      <alignment horizontal="center"/>
    </xf>
    <xf numFmtId="0" fontId="18" fillId="2" borderId="57" xfId="4" applyFont="1" applyFill="1" applyBorder="1" applyAlignment="1">
      <alignment horizontal="left" vertical="center"/>
    </xf>
    <xf numFmtId="0" fontId="18" fillId="2" borderId="33" xfId="4" applyFont="1" applyFill="1" applyBorder="1" applyAlignment="1">
      <alignment horizontal="left" vertical="center"/>
    </xf>
    <xf numFmtId="0" fontId="18" fillId="0" borderId="62" xfId="4" applyFont="1" applyBorder="1" applyAlignment="1">
      <alignment horizontal="left" vertical="center"/>
    </xf>
    <xf numFmtId="0" fontId="24" fillId="0" borderId="2" xfId="4" applyFont="1" applyBorder="1" applyAlignment="1">
      <alignment horizontal="left" vertical="center"/>
    </xf>
    <xf numFmtId="0" fontId="15" fillId="2" borderId="37" xfId="4" applyFont="1" applyFill="1" applyBorder="1" applyAlignment="1">
      <alignment horizontal="left" vertical="center"/>
    </xf>
    <xf numFmtId="0" fontId="15" fillId="2" borderId="7" xfId="4" applyFont="1" applyFill="1" applyBorder="1" applyAlignment="1">
      <alignment horizontal="left" vertical="center"/>
    </xf>
    <xf numFmtId="0" fontId="15" fillId="0" borderId="7" xfId="4" applyFont="1" applyBorder="1" applyAlignment="1">
      <alignment horizontal="left" vertical="center"/>
    </xf>
    <xf numFmtId="0" fontId="15" fillId="0" borderId="28" xfId="4" applyFont="1" applyBorder="1" applyAlignment="1">
      <alignment horizontal="left" vertical="center"/>
    </xf>
    <xf numFmtId="0" fontId="15" fillId="0" borderId="27" xfId="4" applyFont="1" applyBorder="1" applyAlignment="1">
      <alignment horizontal="left" vertical="center"/>
    </xf>
    <xf numFmtId="0" fontId="15" fillId="0" borderId="6" xfId="4" applyFont="1" applyBorder="1" applyAlignment="1">
      <alignment horizontal="left" vertical="center"/>
    </xf>
    <xf numFmtId="0" fontId="15" fillId="0" borderId="47" xfId="4" applyFont="1" applyBorder="1" applyAlignment="1">
      <alignment horizontal="left" vertical="center"/>
    </xf>
    <xf numFmtId="0" fontId="23" fillId="2" borderId="4" xfId="3" applyFont="1" applyFill="1" applyBorder="1" applyAlignment="1">
      <alignment vertical="center"/>
    </xf>
    <xf numFmtId="0" fontId="18" fillId="0" borderId="65" xfId="4" applyFont="1" applyBorder="1" applyAlignment="1">
      <alignment horizontal="center" vertical="center"/>
    </xf>
    <xf numFmtId="0" fontId="4" fillId="5" borderId="64" xfId="2" applyFont="1" applyFill="1" applyBorder="1" applyAlignment="1">
      <alignment vertical="center"/>
    </xf>
    <xf numFmtId="0" fontId="18" fillId="0" borderId="67" xfId="4" applyFont="1" applyBorder="1" applyAlignment="1">
      <alignment horizontal="center" vertical="center"/>
    </xf>
    <xf numFmtId="0" fontId="18" fillId="0" borderId="68" xfId="4" applyFont="1" applyBorder="1" applyAlignment="1">
      <alignment horizontal="left" vertical="center"/>
    </xf>
    <xf numFmtId="0" fontId="18" fillId="0" borderId="68" xfId="4" applyFont="1" applyBorder="1" applyAlignment="1">
      <alignment horizontal="center" vertical="center"/>
    </xf>
    <xf numFmtId="0" fontId="18" fillId="0" borderId="69" xfId="4" applyFont="1" applyBorder="1" applyAlignment="1">
      <alignment horizontal="center" vertical="center"/>
    </xf>
    <xf numFmtId="0" fontId="18" fillId="0" borderId="70" xfId="4" applyFont="1" applyBorder="1" applyAlignment="1">
      <alignment horizontal="center" vertical="center"/>
    </xf>
    <xf numFmtId="0" fontId="18" fillId="0" borderId="71" xfId="4" applyFont="1" applyBorder="1" applyAlignment="1">
      <alignment horizontal="center" vertical="center"/>
    </xf>
    <xf numFmtId="0" fontId="18" fillId="0" borderId="72" xfId="4" applyFont="1" applyBorder="1" applyAlignment="1">
      <alignment horizontal="center" vertical="center"/>
    </xf>
    <xf numFmtId="0" fontId="18" fillId="0" borderId="73" xfId="4" applyFont="1" applyBorder="1" applyAlignment="1">
      <alignment horizontal="center" vertical="center"/>
    </xf>
    <xf numFmtId="0" fontId="18" fillId="0" borderId="74" xfId="4" applyFont="1" applyBorder="1" applyAlignment="1">
      <alignment horizontal="left" vertical="center"/>
    </xf>
    <xf numFmtId="0" fontId="18" fillId="0" borderId="74" xfId="4" applyFont="1" applyBorder="1" applyAlignment="1">
      <alignment horizontal="center" vertical="center"/>
    </xf>
    <xf numFmtId="0" fontId="18" fillId="0" borderId="75" xfId="4" applyFont="1" applyBorder="1" applyAlignment="1">
      <alignment horizontal="center" vertical="center"/>
    </xf>
    <xf numFmtId="0" fontId="18" fillId="0" borderId="76" xfId="4" applyFont="1" applyBorder="1" applyAlignment="1">
      <alignment horizontal="center" vertical="center"/>
    </xf>
    <xf numFmtId="0" fontId="24" fillId="0" borderId="77" xfId="4" applyFont="1" applyBorder="1" applyAlignment="1">
      <alignment horizontal="center" vertical="center"/>
    </xf>
    <xf numFmtId="0" fontId="23" fillId="2" borderId="78" xfId="3" applyFont="1" applyFill="1" applyBorder="1" applyAlignment="1">
      <alignment vertical="center"/>
    </xf>
    <xf numFmtId="0" fontId="5" fillId="2" borderId="5" xfId="2" applyFont="1" applyFill="1" applyBorder="1"/>
    <xf numFmtId="0" fontId="28" fillId="0" borderId="5" xfId="0" applyFont="1" applyBorder="1" applyAlignment="1">
      <alignment horizontal="center" vertical="center"/>
    </xf>
    <xf numFmtId="0" fontId="6" fillId="3" borderId="0" xfId="1" applyFont="1" applyFill="1" applyAlignment="1">
      <alignment horizontal="left" vertical="center"/>
    </xf>
    <xf numFmtId="0" fontId="14" fillId="0" borderId="24" xfId="4" applyFont="1" applyBorder="1" applyAlignment="1">
      <alignment horizontal="center" vertical="center" wrapText="1"/>
    </xf>
    <xf numFmtId="0" fontId="14" fillId="0" borderId="25" xfId="4" applyFont="1" applyBorder="1" applyAlignment="1">
      <alignment horizontal="center" vertical="center" wrapText="1"/>
    </xf>
    <xf numFmtId="0" fontId="14" fillId="3" borderId="10" xfId="4" applyFont="1" applyFill="1" applyBorder="1" applyAlignment="1">
      <alignment horizontal="left" vertical="center"/>
    </xf>
    <xf numFmtId="0" fontId="14" fillId="3" borderId="11" xfId="4" applyFont="1" applyFill="1" applyBorder="1" applyAlignment="1">
      <alignment horizontal="left" vertical="center"/>
    </xf>
    <xf numFmtId="0" fontId="14" fillId="3" borderId="12" xfId="4" applyFont="1" applyFill="1" applyBorder="1" applyAlignment="1">
      <alignment horizontal="left" vertical="center"/>
    </xf>
    <xf numFmtId="0" fontId="22" fillId="5" borderId="0" xfId="4" applyFont="1" applyFill="1" applyAlignment="1">
      <alignment horizontal="left" vertical="center" wrapText="1"/>
    </xf>
    <xf numFmtId="0" fontId="14" fillId="0" borderId="13" xfId="4" applyFont="1" applyBorder="1" applyAlignment="1">
      <alignment horizontal="center" vertical="center" wrapText="1"/>
    </xf>
    <xf numFmtId="0" fontId="14" fillId="0" borderId="17" xfId="4" applyFont="1" applyBorder="1" applyAlignment="1">
      <alignment horizontal="center" vertical="center" wrapText="1"/>
    </xf>
    <xf numFmtId="0" fontId="14" fillId="0" borderId="14" xfId="4" applyFont="1" applyBorder="1" applyAlignment="1">
      <alignment horizontal="center" vertical="center" wrapText="1"/>
    </xf>
    <xf numFmtId="0" fontId="14" fillId="0" borderId="18" xfId="4" applyFont="1" applyBorder="1" applyAlignment="1">
      <alignment horizontal="center" vertical="center" wrapText="1"/>
    </xf>
    <xf numFmtId="0" fontId="14" fillId="0" borderId="16" xfId="4" applyFont="1" applyBorder="1" applyAlignment="1">
      <alignment horizontal="center" vertical="center" wrapText="1"/>
    </xf>
    <xf numFmtId="0" fontId="14" fillId="0" borderId="19" xfId="4" applyFont="1" applyBorder="1" applyAlignment="1">
      <alignment horizontal="center" vertical="center" wrapText="1"/>
    </xf>
    <xf numFmtId="0" fontId="15" fillId="3" borderId="0" xfId="1" applyFont="1" applyFill="1" applyAlignment="1">
      <alignment horizontal="left"/>
    </xf>
    <xf numFmtId="0" fontId="14" fillId="0" borderId="21" xfId="4" applyFont="1" applyBorder="1" applyAlignment="1">
      <alignment horizontal="center" vertical="center" wrapText="1"/>
    </xf>
    <xf numFmtId="0" fontId="14" fillId="0" borderId="23" xfId="4" applyFont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left" vertical="center" wrapText="1"/>
    </xf>
    <xf numFmtId="0" fontId="14" fillId="0" borderId="2" xfId="4" applyFont="1" applyBorder="1" applyAlignment="1">
      <alignment horizontal="center" vertical="center" wrapText="1"/>
    </xf>
    <xf numFmtId="0" fontId="14" fillId="0" borderId="3" xfId="4" applyFont="1" applyBorder="1" applyAlignment="1">
      <alignment horizontal="center" vertical="center" wrapText="1"/>
    </xf>
    <xf numFmtId="0" fontId="4" fillId="3" borderId="26" xfId="2" applyFont="1" applyFill="1" applyBorder="1" applyAlignment="1">
      <alignment horizontal="left" vertical="center"/>
    </xf>
    <xf numFmtId="0" fontId="4" fillId="2" borderId="26" xfId="2" applyFont="1" applyFill="1" applyBorder="1" applyAlignment="1">
      <alignment horizontal="center" vertical="center"/>
    </xf>
    <xf numFmtId="0" fontId="11" fillId="0" borderId="0" xfId="1" applyFont="1" applyAlignment="1">
      <alignment horizontal="left" wrapText="1"/>
    </xf>
    <xf numFmtId="0" fontId="23" fillId="2" borderId="4" xfId="3" applyFont="1" applyFill="1" applyBorder="1" applyAlignment="1">
      <alignment horizontal="center" vertical="center" wrapText="1"/>
    </xf>
    <xf numFmtId="0" fontId="23" fillId="2" borderId="5" xfId="3" applyFont="1" applyFill="1" applyBorder="1" applyAlignment="1">
      <alignment horizontal="center" vertical="center" wrapText="1"/>
    </xf>
    <xf numFmtId="0" fontId="4" fillId="3" borderId="64" xfId="2" applyFont="1" applyFill="1" applyBorder="1" applyAlignment="1">
      <alignment horizontal="center" vertical="center"/>
    </xf>
    <xf numFmtId="0" fontId="4" fillId="3" borderId="66" xfId="2" applyFont="1" applyFill="1" applyBorder="1" applyAlignment="1">
      <alignment horizontal="center" vertical="center"/>
    </xf>
    <xf numFmtId="0" fontId="23" fillId="0" borderId="78" xfId="3" applyFont="1" applyBorder="1" applyAlignment="1">
      <alignment horizontal="center" vertical="center" wrapText="1"/>
    </xf>
    <xf numFmtId="0" fontId="23" fillId="0" borderId="4" xfId="3" applyFont="1" applyBorder="1" applyAlignment="1">
      <alignment horizontal="center" vertical="center" wrapText="1"/>
    </xf>
    <xf numFmtId="0" fontId="4" fillId="3" borderId="64" xfId="2" applyFont="1" applyFill="1" applyBorder="1" applyAlignment="1">
      <alignment horizontal="left" vertical="center"/>
    </xf>
    <xf numFmtId="0" fontId="4" fillId="3" borderId="79" xfId="2" applyFont="1" applyFill="1" applyBorder="1" applyAlignment="1">
      <alignment horizontal="left" vertical="center"/>
    </xf>
    <xf numFmtId="0" fontId="4" fillId="3" borderId="80" xfId="2" applyFont="1" applyFill="1" applyBorder="1" applyAlignment="1">
      <alignment horizontal="left" vertical="center"/>
    </xf>
  </cellXfs>
  <cellStyles count="6">
    <cellStyle name="Komma 2" xfId="5" xr:uid="{ED8B7769-B9F4-4952-AE9E-EB55E04CEB6F}"/>
    <cellStyle name="Standard" xfId="0" builtinId="0"/>
    <cellStyle name="Standard 10" xfId="3" xr:uid="{51EB8B34-8F19-4333-835D-53EFB887E7AE}"/>
    <cellStyle name="Standard 11" xfId="2" xr:uid="{B6657491-603D-49A3-84B5-F72A173AB71B}"/>
    <cellStyle name="Standard 6" xfId="4" xr:uid="{19975F84-6E3D-4D98-9DEB-E4A8C2E39196}"/>
    <cellStyle name="Standard 8" xfId="1" xr:uid="{9FEC747C-3BF4-488E-BA55-5492246D0A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787406</xdr:colOff>
      <xdr:row>0</xdr:row>
      <xdr:rowOff>84667</xdr:rowOff>
    </xdr:from>
    <xdr:ext cx="1901341" cy="643622"/>
    <xdr:pic>
      <xdr:nvPicPr>
        <xdr:cNvPr id="3" name="Grafik 2">
          <a:extLst>
            <a:ext uri="{FF2B5EF4-FFF2-40B4-BE49-F238E27FC236}">
              <a16:creationId xmlns:a16="http://schemas.microsoft.com/office/drawing/2014/main" id="{2DF821A6-D445-4494-8F68-717A536E9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62989" y="84667"/>
          <a:ext cx="1901341" cy="64362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695325</xdr:colOff>
      <xdr:row>0</xdr:row>
      <xdr:rowOff>47625</xdr:rowOff>
    </xdr:from>
    <xdr:ext cx="1901341" cy="643622"/>
    <xdr:pic>
      <xdr:nvPicPr>
        <xdr:cNvPr id="3" name="Grafik 2">
          <a:extLst>
            <a:ext uri="{FF2B5EF4-FFF2-40B4-BE49-F238E27FC236}">
              <a16:creationId xmlns:a16="http://schemas.microsoft.com/office/drawing/2014/main" id="{6D72490B-2C7E-4019-887A-52E09A49C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47625"/>
          <a:ext cx="1901341" cy="64362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876300</xdr:colOff>
      <xdr:row>0</xdr:row>
      <xdr:rowOff>63500</xdr:rowOff>
    </xdr:from>
    <xdr:ext cx="1901341" cy="643622"/>
    <xdr:pic>
      <xdr:nvPicPr>
        <xdr:cNvPr id="3" name="Grafik 2">
          <a:extLst>
            <a:ext uri="{FF2B5EF4-FFF2-40B4-BE49-F238E27FC236}">
              <a16:creationId xmlns:a16="http://schemas.microsoft.com/office/drawing/2014/main" id="{DCAE9B15-D5B7-4FE0-BBDF-A1EBA19E0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7525" y="63500"/>
          <a:ext cx="1901341" cy="64362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819150</xdr:colOff>
      <xdr:row>0</xdr:row>
      <xdr:rowOff>28575</xdr:rowOff>
    </xdr:from>
    <xdr:ext cx="1901341" cy="643622"/>
    <xdr:pic>
      <xdr:nvPicPr>
        <xdr:cNvPr id="3" name="Grafik 2">
          <a:extLst>
            <a:ext uri="{FF2B5EF4-FFF2-40B4-BE49-F238E27FC236}">
              <a16:creationId xmlns:a16="http://schemas.microsoft.com/office/drawing/2014/main" id="{AFDCB9F5-D52C-4C92-9E4B-93D72B611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0" y="28575"/>
          <a:ext cx="1901341" cy="64362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1152525</xdr:colOff>
      <xdr:row>0</xdr:row>
      <xdr:rowOff>57150</xdr:rowOff>
    </xdr:from>
    <xdr:ext cx="1901341" cy="643622"/>
    <xdr:pic>
      <xdr:nvPicPr>
        <xdr:cNvPr id="2" name="Grafik 1">
          <a:extLst>
            <a:ext uri="{FF2B5EF4-FFF2-40B4-BE49-F238E27FC236}">
              <a16:creationId xmlns:a16="http://schemas.microsoft.com/office/drawing/2014/main" id="{B2A139D6-C733-4169-B38C-755F7973E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7150"/>
          <a:ext cx="1901341" cy="6436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98CFA-8A92-4EAA-B14C-7D598E9AF771}">
  <sheetPr codeName="Tabelle1"/>
  <dimension ref="B1:G33"/>
  <sheetViews>
    <sheetView tabSelected="1" zoomScale="90" zoomScaleNormal="90" workbookViewId="0">
      <selection activeCell="B7" sqref="B7"/>
    </sheetView>
  </sheetViews>
  <sheetFormatPr baseColWidth="10" defaultColWidth="10.88671875" defaultRowHeight="13.8" x14ac:dyDescent="0.3"/>
  <cols>
    <col min="1" max="1" width="1.33203125" style="2" customWidth="1"/>
    <col min="2" max="2" width="2.77734375" style="11" bestFit="1" customWidth="1"/>
    <col min="3" max="3" width="19.6640625" style="11" bestFit="1" customWidth="1"/>
    <col min="4" max="4" width="113.44140625" style="2" customWidth="1"/>
    <col min="5" max="5" width="37.21875" style="9" bestFit="1" customWidth="1"/>
    <col min="6" max="6" width="39" style="9" customWidth="1"/>
    <col min="7" max="16384" width="10.88671875" style="2"/>
  </cols>
  <sheetData>
    <row r="1" spans="2:7" ht="14.55" customHeight="1" x14ac:dyDescent="0.3"/>
    <row r="2" spans="2:7" ht="14.55" customHeight="1" x14ac:dyDescent="0.3"/>
    <row r="3" spans="2:7" ht="14.55" customHeight="1" x14ac:dyDescent="0.3"/>
    <row r="4" spans="2:7" ht="14.55" customHeight="1" x14ac:dyDescent="0.35">
      <c r="B4" s="12" t="s">
        <v>126</v>
      </c>
      <c r="C4" s="12"/>
      <c r="D4" s="1"/>
      <c r="E4" s="7"/>
      <c r="F4" s="7"/>
    </row>
    <row r="5" spans="2:7" ht="14.55" customHeight="1" x14ac:dyDescent="0.3"/>
    <row r="6" spans="2:7" s="5" customFormat="1" ht="19.05" customHeight="1" x14ac:dyDescent="0.3">
      <c r="B6" s="190" t="s">
        <v>151</v>
      </c>
      <c r="C6" s="190"/>
      <c r="D6" s="190"/>
      <c r="E6" s="8"/>
      <c r="F6" s="8"/>
      <c r="G6" s="6"/>
    </row>
    <row r="7" spans="2:7" ht="4.95" customHeight="1" x14ac:dyDescent="0.3"/>
    <row r="8" spans="2:7" s="4" customFormat="1" ht="19.5" customHeight="1" x14ac:dyDescent="0.3">
      <c r="B8" s="10" t="s">
        <v>0</v>
      </c>
      <c r="C8" s="3" t="s">
        <v>56</v>
      </c>
      <c r="D8" s="3" t="s">
        <v>1</v>
      </c>
      <c r="E8" s="40" t="s">
        <v>6</v>
      </c>
      <c r="F8" s="3" t="s">
        <v>125</v>
      </c>
    </row>
    <row r="9" spans="2:7" ht="4.95" customHeight="1" x14ac:dyDescent="0.3"/>
    <row r="10" spans="2:7" ht="13.05" x14ac:dyDescent="0.3">
      <c r="B10" s="37" t="s">
        <v>49</v>
      </c>
      <c r="C10" s="37"/>
      <c r="D10" s="37"/>
      <c r="E10" s="38"/>
      <c r="F10" s="38"/>
    </row>
    <row r="11" spans="2:7" ht="27.6" x14ac:dyDescent="0.3">
      <c r="B11" s="102">
        <v>1</v>
      </c>
      <c r="C11" s="103" t="s">
        <v>50</v>
      </c>
      <c r="D11" s="104" t="s">
        <v>2</v>
      </c>
      <c r="E11" s="105" t="s">
        <v>41</v>
      </c>
      <c r="F11" s="108"/>
    </row>
    <row r="12" spans="2:7" ht="4.95" customHeight="1" x14ac:dyDescent="0.3">
      <c r="C12" s="39"/>
      <c r="F12" s="129"/>
    </row>
    <row r="13" spans="2:7" ht="27.6" x14ac:dyDescent="0.3">
      <c r="B13" s="102">
        <v>2</v>
      </c>
      <c r="C13" s="103" t="s">
        <v>50</v>
      </c>
      <c r="D13" s="104" t="s">
        <v>3</v>
      </c>
      <c r="E13" s="105" t="s">
        <v>42</v>
      </c>
      <c r="F13" s="130"/>
    </row>
    <row r="14" spans="2:7" ht="4.95" customHeight="1" x14ac:dyDescent="0.3">
      <c r="C14" s="39"/>
      <c r="F14" s="129"/>
    </row>
    <row r="15" spans="2:7" ht="27.6" x14ac:dyDescent="0.3">
      <c r="B15" s="102">
        <v>3</v>
      </c>
      <c r="C15" s="103" t="s">
        <v>50</v>
      </c>
      <c r="D15" s="107" t="s">
        <v>128</v>
      </c>
      <c r="E15" s="105" t="s">
        <v>43</v>
      </c>
      <c r="F15" s="130"/>
    </row>
    <row r="16" spans="2:7" ht="4.95" customHeight="1" x14ac:dyDescent="0.3">
      <c r="C16" s="39"/>
      <c r="F16" s="129"/>
    </row>
    <row r="17" spans="2:6" ht="25.95" x14ac:dyDescent="0.3">
      <c r="B17" s="102">
        <v>4</v>
      </c>
      <c r="C17" s="103" t="s">
        <v>51</v>
      </c>
      <c r="D17" s="106" t="s">
        <v>129</v>
      </c>
      <c r="E17" s="105" t="s">
        <v>130</v>
      </c>
      <c r="F17" s="130"/>
    </row>
    <row r="18" spans="2:6" ht="4.95" customHeight="1" x14ac:dyDescent="0.3">
      <c r="C18" s="39"/>
      <c r="F18" s="129"/>
    </row>
    <row r="19" spans="2:6" ht="27.6" x14ac:dyDescent="0.3">
      <c r="B19" s="102">
        <v>5</v>
      </c>
      <c r="C19" s="103" t="s">
        <v>52</v>
      </c>
      <c r="D19" s="106" t="s">
        <v>119</v>
      </c>
      <c r="E19" s="105" t="s">
        <v>44</v>
      </c>
      <c r="F19" s="130"/>
    </row>
    <row r="20" spans="2:6" ht="4.95" customHeight="1" x14ac:dyDescent="0.3">
      <c r="C20" s="39"/>
      <c r="F20" s="129"/>
    </row>
    <row r="21" spans="2:6" ht="25.95" x14ac:dyDescent="0.3">
      <c r="B21" s="102">
        <v>6</v>
      </c>
      <c r="C21" s="103" t="s">
        <v>53</v>
      </c>
      <c r="D21" s="104" t="s">
        <v>123</v>
      </c>
      <c r="E21" s="105" t="s">
        <v>45</v>
      </c>
      <c r="F21" s="108"/>
    </row>
    <row r="22" spans="2:6" ht="4.95" customHeight="1" x14ac:dyDescent="0.3">
      <c r="C22" s="39"/>
      <c r="F22" s="129"/>
    </row>
    <row r="23" spans="2:6" ht="27.6" x14ac:dyDescent="0.3">
      <c r="B23" s="102">
        <v>7</v>
      </c>
      <c r="C23" s="103" t="s">
        <v>54</v>
      </c>
      <c r="D23" s="107" t="s">
        <v>5</v>
      </c>
      <c r="E23" s="105" t="s">
        <v>47</v>
      </c>
      <c r="F23" s="108"/>
    </row>
    <row r="24" spans="2:6" ht="4.95" customHeight="1" x14ac:dyDescent="0.3">
      <c r="C24" s="39"/>
      <c r="F24" s="129"/>
    </row>
    <row r="25" spans="2:6" ht="27.6" x14ac:dyDescent="0.3">
      <c r="B25" s="102">
        <v>8</v>
      </c>
      <c r="C25" s="103" t="s">
        <v>27</v>
      </c>
      <c r="D25" s="106" t="s">
        <v>4</v>
      </c>
      <c r="E25" s="105" t="s">
        <v>46</v>
      </c>
      <c r="F25" s="130"/>
    </row>
    <row r="26" spans="2:6" ht="4.95" customHeight="1" x14ac:dyDescent="0.3">
      <c r="C26" s="39"/>
      <c r="F26" s="129"/>
    </row>
    <row r="27" spans="2:6" ht="28.8" x14ac:dyDescent="0.35">
      <c r="B27" s="102">
        <v>9</v>
      </c>
      <c r="C27" s="103" t="s">
        <v>136</v>
      </c>
      <c r="D27" s="104" t="s">
        <v>134</v>
      </c>
      <c r="E27" s="108" t="s">
        <v>135</v>
      </c>
      <c r="F27" s="130"/>
    </row>
    <row r="28" spans="2:6" ht="4.95" customHeight="1" x14ac:dyDescent="0.3">
      <c r="C28" s="39"/>
      <c r="F28" s="129"/>
    </row>
    <row r="29" spans="2:6" ht="41.4" x14ac:dyDescent="0.3">
      <c r="B29" s="102">
        <v>10</v>
      </c>
      <c r="C29" s="103" t="s">
        <v>55</v>
      </c>
      <c r="D29" s="109" t="s">
        <v>120</v>
      </c>
      <c r="E29" s="105" t="s">
        <v>121</v>
      </c>
      <c r="F29" s="130"/>
    </row>
    <row r="30" spans="2:6" ht="4.95" customHeight="1" x14ac:dyDescent="0.3">
      <c r="C30" s="39"/>
      <c r="F30" s="129"/>
    </row>
    <row r="31" spans="2:6" ht="26.55" customHeight="1" x14ac:dyDescent="0.3">
      <c r="B31" s="102">
        <v>11</v>
      </c>
      <c r="C31" s="103" t="s">
        <v>124</v>
      </c>
      <c r="D31" s="107" t="s">
        <v>131</v>
      </c>
      <c r="E31" s="105" t="s">
        <v>48</v>
      </c>
      <c r="F31" s="108"/>
    </row>
    <row r="32" spans="2:6" ht="4.95" customHeight="1" x14ac:dyDescent="0.3">
      <c r="C32" s="39"/>
      <c r="F32" s="129"/>
    </row>
    <row r="33" ht="6" customHeight="1" x14ac:dyDescent="0.3"/>
  </sheetData>
  <mergeCells count="1">
    <mergeCell ref="B6:D6"/>
  </mergeCells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94802-5331-4A74-A401-03442DB53E19}">
  <sheetPr codeName="Tabelle2"/>
  <dimension ref="B1:I60"/>
  <sheetViews>
    <sheetView topLeftCell="A6" workbookViewId="0">
      <selection activeCell="H14" sqref="H14"/>
    </sheetView>
  </sheetViews>
  <sheetFormatPr baseColWidth="10" defaultColWidth="16.109375" defaultRowHeight="13.8" x14ac:dyDescent="0.25"/>
  <cols>
    <col min="1" max="1" width="1.33203125" style="14" customWidth="1"/>
    <col min="2" max="2" width="4.44140625" style="14" bestFit="1" customWidth="1"/>
    <col min="3" max="3" width="14.109375" style="14" customWidth="1"/>
    <col min="4" max="4" width="10" style="14" customWidth="1"/>
    <col min="5" max="5" width="12.88671875" style="14" customWidth="1"/>
    <col min="6" max="6" width="13.77734375" style="14" customWidth="1"/>
    <col min="7" max="7" width="13.21875" style="14" bestFit="1" customWidth="1"/>
    <col min="8" max="8" width="12.21875" style="14" customWidth="1"/>
    <col min="9" max="9" width="10.21875" style="14" customWidth="1"/>
    <col min="10" max="16384" width="16.109375" style="14"/>
  </cols>
  <sheetData>
    <row r="1" spans="2:9" ht="13.95" customHeight="1" x14ac:dyDescent="0.25"/>
    <row r="2" spans="2:9" ht="13.95" customHeight="1" x14ac:dyDescent="0.25"/>
    <row r="3" spans="2:9" ht="13.95" customHeight="1" x14ac:dyDescent="0.25"/>
    <row r="4" spans="2:9" ht="13.95" customHeight="1" x14ac:dyDescent="0.25"/>
    <row r="5" spans="2:9" ht="13.95" customHeight="1" x14ac:dyDescent="0.35">
      <c r="B5" s="13" t="s">
        <v>127</v>
      </c>
      <c r="C5" s="13"/>
      <c r="D5" s="13"/>
    </row>
    <row r="6" spans="2:9" ht="13.95" customHeight="1" x14ac:dyDescent="0.25"/>
    <row r="7" spans="2:9" ht="13.95" customHeight="1" x14ac:dyDescent="0.3">
      <c r="B7" s="16" t="s">
        <v>93</v>
      </c>
      <c r="C7" s="110"/>
      <c r="D7" s="18"/>
      <c r="E7" s="20" t="s">
        <v>132</v>
      </c>
      <c r="F7" s="44"/>
      <c r="G7" s="44"/>
      <c r="H7" s="44"/>
      <c r="I7" s="44"/>
    </row>
    <row r="8" spans="2:9" ht="13.95" customHeight="1" x14ac:dyDescent="0.3">
      <c r="B8" s="16" t="s">
        <v>94</v>
      </c>
      <c r="C8" s="16"/>
      <c r="D8" s="18"/>
      <c r="E8" s="24" t="s">
        <v>152</v>
      </c>
      <c r="F8" s="17"/>
      <c r="G8" s="17"/>
      <c r="H8" s="17"/>
      <c r="I8" s="17"/>
    </row>
    <row r="9" spans="2:9" ht="5.55" customHeight="1" x14ac:dyDescent="0.25">
      <c r="B9" s="75"/>
      <c r="C9" s="75"/>
      <c r="D9" s="75"/>
      <c r="E9" s="75"/>
      <c r="F9" s="75"/>
      <c r="G9" s="75"/>
      <c r="H9" s="75"/>
      <c r="I9" s="75"/>
    </row>
    <row r="10" spans="2:9" ht="13.95" customHeight="1" x14ac:dyDescent="0.25">
      <c r="B10" s="196" t="s">
        <v>7</v>
      </c>
      <c r="C10" s="196"/>
      <c r="D10" s="196"/>
      <c r="E10" s="196"/>
      <c r="F10" s="196"/>
      <c r="G10" s="196"/>
      <c r="H10" s="196"/>
      <c r="I10" s="196"/>
    </row>
    <row r="11" spans="2:9" ht="28.05" customHeight="1" x14ac:dyDescent="0.25">
      <c r="B11" s="196"/>
      <c r="C11" s="196"/>
      <c r="D11" s="196"/>
      <c r="E11" s="196"/>
      <c r="F11" s="196"/>
      <c r="G11" s="196"/>
      <c r="H11" s="196"/>
      <c r="I11" s="196"/>
    </row>
    <row r="12" spans="2:9" ht="5.55" customHeight="1" x14ac:dyDescent="0.25">
      <c r="B12" s="75"/>
      <c r="C12" s="75"/>
      <c r="D12" s="75"/>
      <c r="E12" s="75"/>
      <c r="F12" s="75"/>
      <c r="G12" s="75"/>
      <c r="H12" s="75"/>
      <c r="I12" s="75"/>
    </row>
    <row r="13" spans="2:9" ht="27.6" x14ac:dyDescent="0.3">
      <c r="B13" s="75"/>
      <c r="C13" s="75"/>
      <c r="D13" s="124" t="s">
        <v>92</v>
      </c>
      <c r="E13" s="94" t="s">
        <v>110</v>
      </c>
      <c r="F13" s="94" t="s">
        <v>111</v>
      </c>
      <c r="G13" s="94" t="s">
        <v>112</v>
      </c>
      <c r="H13" s="94" t="s">
        <v>113</v>
      </c>
      <c r="I13" s="94" t="s">
        <v>114</v>
      </c>
    </row>
    <row r="14" spans="2:9" ht="16.95" customHeight="1" x14ac:dyDescent="0.25">
      <c r="B14" s="75"/>
      <c r="C14" s="75"/>
      <c r="D14" s="125" t="s">
        <v>118</v>
      </c>
      <c r="E14" s="126">
        <f>SUMIF($E$21:$E$60, "Benzin", $F$21:$F$60)</f>
        <v>0</v>
      </c>
      <c r="F14" s="126">
        <f>SUMIF($E$21:$E$60, "Diesel", $F$21:$F$60)</f>
        <v>0</v>
      </c>
      <c r="G14" s="126">
        <f>SUMIF($E$21:$E$60, "Autogas (LPG)", $F$21:$F$60)</f>
        <v>0</v>
      </c>
      <c r="H14" s="126">
        <f>SUMIF($E$21:$E$60, "Erdgas (CNG)", $F$21:$F$60)</f>
        <v>0</v>
      </c>
      <c r="I14" s="126">
        <f>SUMIF($E$21:$E$60, "Strom", $F$21:$F$60)</f>
        <v>0</v>
      </c>
    </row>
    <row r="15" spans="2:9" ht="4.95" customHeight="1" x14ac:dyDescent="0.25"/>
    <row r="16" spans="2:9" ht="14.55" customHeight="1" x14ac:dyDescent="0.25">
      <c r="B16" s="193" t="s">
        <v>53</v>
      </c>
      <c r="C16" s="194"/>
      <c r="D16" s="194"/>
      <c r="E16" s="194"/>
      <c r="F16" s="194"/>
      <c r="G16" s="194"/>
      <c r="H16" s="194"/>
      <c r="I16" s="195"/>
    </row>
    <row r="17" spans="2:9" ht="27.45" customHeight="1" x14ac:dyDescent="0.25">
      <c r="B17" s="191" t="s">
        <v>20</v>
      </c>
      <c r="C17" s="197" t="s">
        <v>8</v>
      </c>
      <c r="D17" s="199" t="s">
        <v>9</v>
      </c>
      <c r="E17" s="26" t="s">
        <v>10</v>
      </c>
      <c r="F17" s="199" t="s">
        <v>11</v>
      </c>
      <c r="G17" s="199" t="s">
        <v>12</v>
      </c>
      <c r="H17" s="26" t="s">
        <v>13</v>
      </c>
      <c r="I17" s="201" t="s">
        <v>14</v>
      </c>
    </row>
    <row r="18" spans="2:9" ht="27.6" x14ac:dyDescent="0.25">
      <c r="B18" s="192"/>
      <c r="C18" s="198"/>
      <c r="D18" s="200"/>
      <c r="E18" s="27" t="s">
        <v>15</v>
      </c>
      <c r="F18" s="200"/>
      <c r="G18" s="200"/>
      <c r="H18" s="74" t="s">
        <v>16</v>
      </c>
      <c r="I18" s="202"/>
    </row>
    <row r="19" spans="2:9" x14ac:dyDescent="0.25">
      <c r="B19" s="45" t="s">
        <v>89</v>
      </c>
      <c r="C19" s="163" t="s">
        <v>91</v>
      </c>
      <c r="D19" s="46">
        <v>18500</v>
      </c>
      <c r="E19" s="53" t="s">
        <v>59</v>
      </c>
      <c r="F19" s="53">
        <v>925</v>
      </c>
      <c r="G19" s="53" t="str">
        <f>IF(E19="Benzin","[l]",IF(E19="Diesel","[l]",IF(E19="Autogas (LPG)","[l]",IF(E19="Erdgas (CNG)","[kg]",IF(E19="Strom","[kwh]","keine Einheit")))))</f>
        <v>[l]</v>
      </c>
      <c r="H19" s="53">
        <v>5</v>
      </c>
      <c r="I19" s="53" t="s">
        <v>146</v>
      </c>
    </row>
    <row r="20" spans="2:9" ht="4.95" customHeight="1" x14ac:dyDescent="0.25">
      <c r="B20" s="54"/>
      <c r="C20" s="147"/>
      <c r="D20" s="54"/>
      <c r="E20" s="54"/>
      <c r="F20" s="54"/>
      <c r="G20" s="54"/>
      <c r="H20" s="54"/>
      <c r="I20" s="54"/>
    </row>
    <row r="21" spans="2:9" x14ac:dyDescent="0.25">
      <c r="B21" s="76">
        <v>1</v>
      </c>
      <c r="C21" s="164"/>
      <c r="D21" s="78"/>
      <c r="E21" s="78" t="s">
        <v>15</v>
      </c>
      <c r="F21" s="77"/>
      <c r="G21" s="77" t="str">
        <f>IF(E21="Benzin","[l]",IF(E21="Diesel","[l]",IF(E21="Autogas (LPG)","[l]",IF(E21="Erdgas (CNG)","[kg]",IF(E21="Strom","[kwh]","keine Einheit")))))</f>
        <v>keine Einheit</v>
      </c>
      <c r="H21" s="77"/>
      <c r="I21" s="79"/>
    </row>
    <row r="22" spans="2:9" x14ac:dyDescent="0.25">
      <c r="B22" s="80">
        <v>2</v>
      </c>
      <c r="C22" s="165"/>
      <c r="D22" s="48"/>
      <c r="E22" s="55" t="s">
        <v>15</v>
      </c>
      <c r="F22" s="47"/>
      <c r="G22" s="47" t="str">
        <f t="shared" ref="G22:G60" si="0">IF(E22="Benzin","[l]",IF(E22="Diesel","[l]",IF(E22="Autogas (LPG)","[l]",IF(E22="Erdgas (CNG)","[kg]",IF(E22="Strom","[kwh]","keine Einheit")))))</f>
        <v>keine Einheit</v>
      </c>
      <c r="H22" s="47"/>
      <c r="I22" s="81"/>
    </row>
    <row r="23" spans="2:9" x14ac:dyDescent="0.25">
      <c r="B23" s="80">
        <v>3</v>
      </c>
      <c r="C23" s="165"/>
      <c r="D23" s="48"/>
      <c r="E23" s="55" t="s">
        <v>15</v>
      </c>
      <c r="F23" s="47"/>
      <c r="G23" s="47" t="str">
        <f t="shared" si="0"/>
        <v>keine Einheit</v>
      </c>
      <c r="H23" s="47"/>
      <c r="I23" s="81"/>
    </row>
    <row r="24" spans="2:9" x14ac:dyDescent="0.25">
      <c r="B24" s="80">
        <v>4</v>
      </c>
      <c r="C24" s="165"/>
      <c r="D24" s="48"/>
      <c r="E24" s="55" t="s">
        <v>15</v>
      </c>
      <c r="F24" s="47"/>
      <c r="G24" s="47" t="str">
        <f t="shared" si="0"/>
        <v>keine Einheit</v>
      </c>
      <c r="H24" s="47"/>
      <c r="I24" s="81"/>
    </row>
    <row r="25" spans="2:9" x14ac:dyDescent="0.25">
      <c r="B25" s="80">
        <v>5</v>
      </c>
      <c r="C25" s="165"/>
      <c r="D25" s="48"/>
      <c r="E25" s="55" t="s">
        <v>15</v>
      </c>
      <c r="F25" s="47"/>
      <c r="G25" s="47" t="str">
        <f t="shared" si="0"/>
        <v>keine Einheit</v>
      </c>
      <c r="H25" s="47"/>
      <c r="I25" s="81"/>
    </row>
    <row r="26" spans="2:9" x14ac:dyDescent="0.25">
      <c r="B26" s="80">
        <v>6</v>
      </c>
      <c r="C26" s="165"/>
      <c r="D26" s="48"/>
      <c r="E26" s="55" t="s">
        <v>15</v>
      </c>
      <c r="F26" s="47"/>
      <c r="G26" s="47" t="str">
        <f t="shared" si="0"/>
        <v>keine Einheit</v>
      </c>
      <c r="H26" s="47"/>
      <c r="I26" s="81"/>
    </row>
    <row r="27" spans="2:9" x14ac:dyDescent="0.25">
      <c r="B27" s="80">
        <v>7</v>
      </c>
      <c r="C27" s="165"/>
      <c r="D27" s="48"/>
      <c r="E27" s="55" t="s">
        <v>15</v>
      </c>
      <c r="F27" s="47"/>
      <c r="G27" s="47" t="str">
        <f t="shared" si="0"/>
        <v>keine Einheit</v>
      </c>
      <c r="H27" s="47"/>
      <c r="I27" s="81"/>
    </row>
    <row r="28" spans="2:9" x14ac:dyDescent="0.25">
      <c r="B28" s="80">
        <v>8</v>
      </c>
      <c r="C28" s="166"/>
      <c r="D28" s="48"/>
      <c r="E28" s="55" t="s">
        <v>15</v>
      </c>
      <c r="F28" s="49"/>
      <c r="G28" s="49" t="str">
        <f t="shared" si="0"/>
        <v>keine Einheit</v>
      </c>
      <c r="H28" s="49"/>
      <c r="I28" s="81"/>
    </row>
    <row r="29" spans="2:9" x14ac:dyDescent="0.25">
      <c r="B29" s="80">
        <v>9</v>
      </c>
      <c r="C29" s="166"/>
      <c r="D29" s="48"/>
      <c r="E29" s="55" t="s">
        <v>15</v>
      </c>
      <c r="F29" s="49"/>
      <c r="G29" s="49" t="str">
        <f t="shared" si="0"/>
        <v>keine Einheit</v>
      </c>
      <c r="H29" s="49"/>
      <c r="I29" s="81"/>
    </row>
    <row r="30" spans="2:9" x14ac:dyDescent="0.25">
      <c r="B30" s="80">
        <v>10</v>
      </c>
      <c r="C30" s="166"/>
      <c r="D30" s="48"/>
      <c r="E30" s="55" t="s">
        <v>15</v>
      </c>
      <c r="F30" s="49"/>
      <c r="G30" s="49" t="str">
        <f t="shared" si="0"/>
        <v>keine Einheit</v>
      </c>
      <c r="H30" s="49"/>
      <c r="I30" s="81"/>
    </row>
    <row r="31" spans="2:9" x14ac:dyDescent="0.25">
      <c r="B31" s="80">
        <v>11</v>
      </c>
      <c r="C31" s="166"/>
      <c r="D31" s="48"/>
      <c r="E31" s="55" t="s">
        <v>15</v>
      </c>
      <c r="F31" s="49"/>
      <c r="G31" s="49" t="str">
        <f t="shared" si="0"/>
        <v>keine Einheit</v>
      </c>
      <c r="H31" s="49"/>
      <c r="I31" s="81"/>
    </row>
    <row r="32" spans="2:9" x14ac:dyDescent="0.25">
      <c r="B32" s="80">
        <v>12</v>
      </c>
      <c r="C32" s="136"/>
      <c r="D32" s="48"/>
      <c r="E32" s="55" t="s">
        <v>15</v>
      </c>
      <c r="F32" s="56"/>
      <c r="G32" s="56" t="str">
        <f t="shared" si="0"/>
        <v>keine Einheit</v>
      </c>
      <c r="H32" s="56"/>
      <c r="I32" s="82"/>
    </row>
    <row r="33" spans="2:9" x14ac:dyDescent="0.25">
      <c r="B33" s="80">
        <v>13</v>
      </c>
      <c r="C33" s="136"/>
      <c r="D33" s="48"/>
      <c r="E33" s="55" t="s">
        <v>15</v>
      </c>
      <c r="F33" s="56"/>
      <c r="G33" s="56" t="str">
        <f t="shared" si="0"/>
        <v>keine Einheit</v>
      </c>
      <c r="H33" s="56"/>
      <c r="I33" s="82"/>
    </row>
    <row r="34" spans="2:9" x14ac:dyDescent="0.25">
      <c r="B34" s="80">
        <v>14</v>
      </c>
      <c r="C34" s="136"/>
      <c r="D34" s="48"/>
      <c r="E34" s="55" t="s">
        <v>15</v>
      </c>
      <c r="F34" s="56"/>
      <c r="G34" s="56" t="str">
        <f t="shared" si="0"/>
        <v>keine Einheit</v>
      </c>
      <c r="H34" s="56"/>
      <c r="I34" s="82"/>
    </row>
    <row r="35" spans="2:9" x14ac:dyDescent="0.25">
      <c r="B35" s="80">
        <v>15</v>
      </c>
      <c r="C35" s="136"/>
      <c r="D35" s="48"/>
      <c r="E35" s="55" t="s">
        <v>15</v>
      </c>
      <c r="F35" s="56"/>
      <c r="G35" s="56" t="str">
        <f t="shared" si="0"/>
        <v>keine Einheit</v>
      </c>
      <c r="H35" s="56"/>
      <c r="I35" s="82"/>
    </row>
    <row r="36" spans="2:9" x14ac:dyDescent="0.25">
      <c r="B36" s="80">
        <v>16</v>
      </c>
      <c r="C36" s="136"/>
      <c r="D36" s="48"/>
      <c r="E36" s="55" t="s">
        <v>15</v>
      </c>
      <c r="F36" s="56"/>
      <c r="G36" s="56" t="str">
        <f t="shared" si="0"/>
        <v>keine Einheit</v>
      </c>
      <c r="H36" s="56"/>
      <c r="I36" s="82"/>
    </row>
    <row r="37" spans="2:9" x14ac:dyDescent="0.25">
      <c r="B37" s="80">
        <v>17</v>
      </c>
      <c r="C37" s="136"/>
      <c r="D37" s="48"/>
      <c r="E37" s="55" t="s">
        <v>15</v>
      </c>
      <c r="F37" s="56"/>
      <c r="G37" s="56" t="str">
        <f t="shared" si="0"/>
        <v>keine Einheit</v>
      </c>
      <c r="H37" s="56"/>
      <c r="I37" s="82"/>
    </row>
    <row r="38" spans="2:9" x14ac:dyDescent="0.25">
      <c r="B38" s="80">
        <v>18</v>
      </c>
      <c r="C38" s="136"/>
      <c r="D38" s="48"/>
      <c r="E38" s="55" t="s">
        <v>15</v>
      </c>
      <c r="F38" s="56"/>
      <c r="G38" s="56" t="str">
        <f t="shared" si="0"/>
        <v>keine Einheit</v>
      </c>
      <c r="H38" s="56"/>
      <c r="I38" s="82"/>
    </row>
    <row r="39" spans="2:9" x14ac:dyDescent="0.25">
      <c r="B39" s="80">
        <v>19</v>
      </c>
      <c r="C39" s="136"/>
      <c r="D39" s="48"/>
      <c r="E39" s="55" t="s">
        <v>15</v>
      </c>
      <c r="F39" s="56"/>
      <c r="G39" s="56" t="str">
        <f t="shared" si="0"/>
        <v>keine Einheit</v>
      </c>
      <c r="H39" s="56"/>
      <c r="I39" s="82"/>
    </row>
    <row r="40" spans="2:9" x14ac:dyDescent="0.25">
      <c r="B40" s="80">
        <v>20</v>
      </c>
      <c r="C40" s="136"/>
      <c r="D40" s="48"/>
      <c r="E40" s="55" t="s">
        <v>15</v>
      </c>
      <c r="F40" s="56"/>
      <c r="G40" s="56" t="str">
        <f t="shared" si="0"/>
        <v>keine Einheit</v>
      </c>
      <c r="H40" s="56"/>
      <c r="I40" s="82"/>
    </row>
    <row r="41" spans="2:9" x14ac:dyDescent="0.25">
      <c r="B41" s="80">
        <v>21</v>
      </c>
      <c r="C41" s="136"/>
      <c r="D41" s="48"/>
      <c r="E41" s="55" t="s">
        <v>15</v>
      </c>
      <c r="F41" s="56"/>
      <c r="G41" s="56" t="str">
        <f t="shared" si="0"/>
        <v>keine Einheit</v>
      </c>
      <c r="H41" s="56"/>
      <c r="I41" s="82"/>
    </row>
    <row r="42" spans="2:9" x14ac:dyDescent="0.25">
      <c r="B42" s="80">
        <v>22</v>
      </c>
      <c r="C42" s="136"/>
      <c r="D42" s="48"/>
      <c r="E42" s="55" t="s">
        <v>15</v>
      </c>
      <c r="F42" s="56"/>
      <c r="G42" s="56" t="str">
        <f t="shared" si="0"/>
        <v>keine Einheit</v>
      </c>
      <c r="H42" s="56"/>
      <c r="I42" s="82"/>
    </row>
    <row r="43" spans="2:9" x14ac:dyDescent="0.25">
      <c r="B43" s="80">
        <v>23</v>
      </c>
      <c r="C43" s="136"/>
      <c r="D43" s="48"/>
      <c r="E43" s="55" t="s">
        <v>15</v>
      </c>
      <c r="F43" s="56"/>
      <c r="G43" s="56" t="str">
        <f t="shared" si="0"/>
        <v>keine Einheit</v>
      </c>
      <c r="H43" s="56"/>
      <c r="I43" s="82"/>
    </row>
    <row r="44" spans="2:9" x14ac:dyDescent="0.25">
      <c r="B44" s="80">
        <v>24</v>
      </c>
      <c r="C44" s="136"/>
      <c r="D44" s="48"/>
      <c r="E44" s="55" t="s">
        <v>15</v>
      </c>
      <c r="F44" s="56"/>
      <c r="G44" s="56" t="str">
        <f t="shared" si="0"/>
        <v>keine Einheit</v>
      </c>
      <c r="H44" s="56"/>
      <c r="I44" s="82"/>
    </row>
    <row r="45" spans="2:9" x14ac:dyDescent="0.25">
      <c r="B45" s="80">
        <v>25</v>
      </c>
      <c r="C45" s="136"/>
      <c r="D45" s="48"/>
      <c r="E45" s="55" t="s">
        <v>15</v>
      </c>
      <c r="F45" s="56"/>
      <c r="G45" s="56" t="str">
        <f t="shared" si="0"/>
        <v>keine Einheit</v>
      </c>
      <c r="H45" s="56"/>
      <c r="I45" s="83"/>
    </row>
    <row r="46" spans="2:9" x14ac:dyDescent="0.25">
      <c r="B46" s="80">
        <v>26</v>
      </c>
      <c r="C46" s="166"/>
      <c r="D46" s="48"/>
      <c r="E46" s="55" t="s">
        <v>15</v>
      </c>
      <c r="F46" s="49"/>
      <c r="G46" s="49" t="str">
        <f t="shared" si="0"/>
        <v>keine Einheit</v>
      </c>
      <c r="H46" s="49"/>
      <c r="I46" s="84"/>
    </row>
    <row r="47" spans="2:9" x14ac:dyDescent="0.25">
      <c r="B47" s="80">
        <v>27</v>
      </c>
      <c r="C47" s="166"/>
      <c r="D47" s="48"/>
      <c r="E47" s="55" t="s">
        <v>15</v>
      </c>
      <c r="F47" s="49"/>
      <c r="G47" s="49" t="str">
        <f t="shared" si="0"/>
        <v>keine Einheit</v>
      </c>
      <c r="H47" s="49"/>
      <c r="I47" s="84"/>
    </row>
    <row r="48" spans="2:9" x14ac:dyDescent="0.25">
      <c r="B48" s="80">
        <v>28</v>
      </c>
      <c r="C48" s="166"/>
      <c r="D48" s="48"/>
      <c r="E48" s="55" t="s">
        <v>15</v>
      </c>
      <c r="F48" s="49"/>
      <c r="G48" s="49" t="str">
        <f t="shared" si="0"/>
        <v>keine Einheit</v>
      </c>
      <c r="H48" s="49"/>
      <c r="I48" s="84"/>
    </row>
    <row r="49" spans="2:9" x14ac:dyDescent="0.25">
      <c r="B49" s="80">
        <v>29</v>
      </c>
      <c r="C49" s="166"/>
      <c r="D49" s="48"/>
      <c r="E49" s="55" t="s">
        <v>15</v>
      </c>
      <c r="F49" s="49"/>
      <c r="G49" s="49" t="str">
        <f t="shared" si="0"/>
        <v>keine Einheit</v>
      </c>
      <c r="H49" s="49"/>
      <c r="I49" s="84"/>
    </row>
    <row r="50" spans="2:9" x14ac:dyDescent="0.25">
      <c r="B50" s="80">
        <v>30</v>
      </c>
      <c r="C50" s="166"/>
      <c r="D50" s="48"/>
      <c r="E50" s="55" t="s">
        <v>15</v>
      </c>
      <c r="F50" s="49"/>
      <c r="G50" s="49" t="str">
        <f t="shared" si="0"/>
        <v>keine Einheit</v>
      </c>
      <c r="H50" s="49"/>
      <c r="I50" s="84"/>
    </row>
    <row r="51" spans="2:9" x14ac:dyDescent="0.25">
      <c r="B51" s="80">
        <v>31</v>
      </c>
      <c r="C51" s="166"/>
      <c r="D51" s="48"/>
      <c r="E51" s="55" t="s">
        <v>15</v>
      </c>
      <c r="F51" s="49"/>
      <c r="G51" s="49" t="str">
        <f t="shared" si="0"/>
        <v>keine Einheit</v>
      </c>
      <c r="H51" s="49"/>
      <c r="I51" s="84"/>
    </row>
    <row r="52" spans="2:9" x14ac:dyDescent="0.25">
      <c r="B52" s="80">
        <v>32</v>
      </c>
      <c r="C52" s="166"/>
      <c r="D52" s="48"/>
      <c r="E52" s="55" t="s">
        <v>15</v>
      </c>
      <c r="F52" s="49"/>
      <c r="G52" s="49" t="str">
        <f t="shared" si="0"/>
        <v>keine Einheit</v>
      </c>
      <c r="H52" s="49"/>
      <c r="I52" s="84"/>
    </row>
    <row r="53" spans="2:9" x14ac:dyDescent="0.25">
      <c r="B53" s="80">
        <v>33</v>
      </c>
      <c r="C53" s="167"/>
      <c r="D53" s="57"/>
      <c r="E53" s="58" t="s">
        <v>15</v>
      </c>
      <c r="F53" s="50"/>
      <c r="G53" s="50" t="str">
        <f t="shared" si="0"/>
        <v>keine Einheit</v>
      </c>
      <c r="H53" s="50"/>
      <c r="I53" s="85"/>
    </row>
    <row r="54" spans="2:9" x14ac:dyDescent="0.25">
      <c r="B54" s="86">
        <v>34</v>
      </c>
      <c r="C54" s="168"/>
      <c r="D54" s="59"/>
      <c r="E54" s="60" t="s">
        <v>15</v>
      </c>
      <c r="F54" s="51"/>
      <c r="G54" s="51" t="str">
        <f t="shared" si="0"/>
        <v>keine Einheit</v>
      </c>
      <c r="H54" s="51"/>
      <c r="I54" s="87"/>
    </row>
    <row r="55" spans="2:9" x14ac:dyDescent="0.25">
      <c r="B55" s="86">
        <v>35</v>
      </c>
      <c r="C55" s="168"/>
      <c r="D55" s="59"/>
      <c r="E55" s="60" t="s">
        <v>15</v>
      </c>
      <c r="F55" s="51"/>
      <c r="G55" s="51" t="str">
        <f t="shared" si="0"/>
        <v>keine Einheit</v>
      </c>
      <c r="H55" s="51"/>
      <c r="I55" s="87"/>
    </row>
    <row r="56" spans="2:9" x14ac:dyDescent="0.25">
      <c r="B56" s="80">
        <v>36</v>
      </c>
      <c r="C56" s="169"/>
      <c r="D56" s="61"/>
      <c r="E56" s="55" t="s">
        <v>15</v>
      </c>
      <c r="F56" s="52"/>
      <c r="G56" s="52" t="str">
        <f t="shared" si="0"/>
        <v>keine Einheit</v>
      </c>
      <c r="H56" s="52"/>
      <c r="I56" s="88"/>
    </row>
    <row r="57" spans="2:9" x14ac:dyDescent="0.25">
      <c r="B57" s="80">
        <v>37</v>
      </c>
      <c r="C57" s="166"/>
      <c r="D57" s="48"/>
      <c r="E57" s="55" t="s">
        <v>15</v>
      </c>
      <c r="F57" s="49"/>
      <c r="G57" s="49" t="str">
        <f t="shared" si="0"/>
        <v>keine Einheit</v>
      </c>
      <c r="H57" s="49"/>
      <c r="I57" s="84"/>
    </row>
    <row r="58" spans="2:9" x14ac:dyDescent="0.25">
      <c r="B58" s="80">
        <v>38</v>
      </c>
      <c r="C58" s="166"/>
      <c r="D58" s="48"/>
      <c r="E58" s="55" t="s">
        <v>15</v>
      </c>
      <c r="F58" s="49"/>
      <c r="G58" s="49" t="str">
        <f t="shared" si="0"/>
        <v>keine Einheit</v>
      </c>
      <c r="H58" s="49"/>
      <c r="I58" s="84"/>
    </row>
    <row r="59" spans="2:9" x14ac:dyDescent="0.25">
      <c r="B59" s="80">
        <v>39</v>
      </c>
      <c r="C59" s="166"/>
      <c r="D59" s="48"/>
      <c r="E59" s="55" t="s">
        <v>15</v>
      </c>
      <c r="F59" s="49"/>
      <c r="G59" s="49" t="str">
        <f t="shared" si="0"/>
        <v>keine Einheit</v>
      </c>
      <c r="H59" s="49"/>
      <c r="I59" s="84"/>
    </row>
    <row r="60" spans="2:9" x14ac:dyDescent="0.25">
      <c r="B60" s="89">
        <v>40</v>
      </c>
      <c r="C60" s="170"/>
      <c r="D60" s="91"/>
      <c r="E60" s="92" t="s">
        <v>15</v>
      </c>
      <c r="F60" s="90"/>
      <c r="G60" s="90" t="str">
        <f t="shared" si="0"/>
        <v>keine Einheit</v>
      </c>
      <c r="H60" s="90"/>
      <c r="I60" s="93"/>
    </row>
  </sheetData>
  <mergeCells count="8">
    <mergeCell ref="B17:B18"/>
    <mergeCell ref="B16:I16"/>
    <mergeCell ref="B10:I11"/>
    <mergeCell ref="C17:C18"/>
    <mergeCell ref="D17:D18"/>
    <mergeCell ref="F17:F18"/>
    <mergeCell ref="I17:I18"/>
    <mergeCell ref="G17:G18"/>
  </mergeCells>
  <dataValidations count="1">
    <dataValidation type="list" allowBlank="1" showInputMessage="1" showErrorMessage="1" sqref="E19 E21:E60" xr:uid="{C7FC1492-44EB-4D52-AC71-985F588573AC}">
      <formula1>Treibstoff</formula1>
    </dataValidation>
  </dataValidation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624D3-367D-4BFA-A5DD-0B1D8BF5B075}">
  <sheetPr codeName="Tabelle3"/>
  <dimension ref="B1:J59"/>
  <sheetViews>
    <sheetView zoomScaleNormal="100" workbookViewId="0">
      <selection activeCell="E21" sqref="E21"/>
    </sheetView>
  </sheetViews>
  <sheetFormatPr baseColWidth="10" defaultColWidth="16.109375" defaultRowHeight="13.8" x14ac:dyDescent="0.25"/>
  <cols>
    <col min="1" max="1" width="1.33203125" style="14" customWidth="1"/>
    <col min="2" max="2" width="6.109375" style="14" customWidth="1"/>
    <col min="3" max="3" width="21.77734375" style="14" customWidth="1"/>
    <col min="4" max="5" width="15.33203125" style="14" customWidth="1"/>
    <col min="6" max="6" width="12.109375" style="14" customWidth="1"/>
    <col min="7" max="7" width="13.5546875" style="14" customWidth="1"/>
    <col min="8" max="8" width="13.33203125" style="14" customWidth="1"/>
    <col min="9" max="9" width="11.5546875" style="14" bestFit="1" customWidth="1"/>
    <col min="10" max="10" width="15.109375" style="14" customWidth="1"/>
    <col min="11" max="16384" width="16.109375" style="14"/>
  </cols>
  <sheetData>
    <row r="1" spans="2:10" ht="13.95" customHeight="1" x14ac:dyDescent="0.25"/>
    <row r="2" spans="2:10" ht="13.95" customHeight="1" x14ac:dyDescent="0.25"/>
    <row r="3" spans="2:10" ht="13.95" customHeight="1" x14ac:dyDescent="0.25"/>
    <row r="4" spans="2:10" ht="13.95" customHeight="1" x14ac:dyDescent="0.25"/>
    <row r="5" spans="2:10" ht="13.95" customHeight="1" x14ac:dyDescent="0.35">
      <c r="B5" s="13" t="s">
        <v>17</v>
      </c>
    </row>
    <row r="6" spans="2:10" ht="13.95" customHeight="1" x14ac:dyDescent="0.25"/>
    <row r="7" spans="2:10" ht="13.95" customHeight="1" x14ac:dyDescent="0.3">
      <c r="B7" s="203" t="s">
        <v>93</v>
      </c>
      <c r="C7" s="203"/>
      <c r="D7" s="20" t="str">
        <f>Fuhrpark!E7</f>
        <v>Biomarkt XY</v>
      </c>
      <c r="E7" s="20"/>
      <c r="F7" s="20"/>
      <c r="G7" s="20"/>
      <c r="H7" s="36"/>
      <c r="I7" s="36"/>
      <c r="J7" s="36"/>
    </row>
    <row r="8" spans="2:10" ht="13.95" customHeight="1" x14ac:dyDescent="0.3">
      <c r="B8" s="203" t="s">
        <v>94</v>
      </c>
      <c r="C8" s="203"/>
      <c r="D8" s="24" t="str">
        <f>Fuhrpark!E8</f>
        <v>20xx</v>
      </c>
      <c r="E8" s="24"/>
      <c r="F8" s="24"/>
      <c r="G8" s="24"/>
      <c r="H8" s="36"/>
      <c r="I8" s="36"/>
      <c r="J8" s="36"/>
    </row>
    <row r="9" spans="2:10" ht="5.55" customHeight="1" x14ac:dyDescent="0.25">
      <c r="B9" s="75"/>
      <c r="C9" s="75"/>
      <c r="D9" s="75"/>
      <c r="E9" s="75"/>
      <c r="F9" s="75"/>
      <c r="G9" s="75"/>
      <c r="H9" s="75"/>
      <c r="I9" s="75"/>
      <c r="J9" s="75"/>
    </row>
    <row r="10" spans="2:10" ht="13.05" customHeight="1" x14ac:dyDescent="0.25">
      <c r="B10" s="206" t="s">
        <v>133</v>
      </c>
      <c r="C10" s="206"/>
      <c r="D10" s="189"/>
      <c r="E10" s="75"/>
      <c r="F10" s="75"/>
      <c r="G10" s="75"/>
      <c r="H10" s="75"/>
      <c r="I10" s="75"/>
      <c r="J10" s="75"/>
    </row>
    <row r="11" spans="2:10" ht="5.55" customHeight="1" x14ac:dyDescent="0.25">
      <c r="B11" s="75"/>
      <c r="C11" s="75"/>
      <c r="D11" s="75"/>
      <c r="E11" s="75"/>
      <c r="F11" s="75"/>
      <c r="G11" s="75"/>
      <c r="H11" s="75"/>
      <c r="I11" s="75"/>
      <c r="J11" s="75"/>
    </row>
    <row r="12" spans="2:10" ht="28.5" customHeight="1" x14ac:dyDescent="0.25">
      <c r="B12" s="196" t="s">
        <v>18</v>
      </c>
      <c r="C12" s="196"/>
      <c r="D12" s="196"/>
      <c r="E12" s="196"/>
      <c r="F12" s="196"/>
      <c r="G12" s="196"/>
      <c r="H12" s="196"/>
      <c r="I12" s="196"/>
      <c r="J12" s="196"/>
    </row>
    <row r="13" spans="2:10" ht="5.55" customHeight="1" x14ac:dyDescent="0.25">
      <c r="B13" s="75"/>
      <c r="C13" s="75"/>
      <c r="D13" s="75"/>
      <c r="E13" s="75"/>
      <c r="F13" s="75"/>
      <c r="G13" s="75"/>
      <c r="H13" s="75"/>
      <c r="I13" s="75"/>
      <c r="J13" s="75"/>
    </row>
    <row r="14" spans="2:10" x14ac:dyDescent="0.25">
      <c r="B14" s="31" t="s">
        <v>19</v>
      </c>
      <c r="C14" s="62"/>
      <c r="D14" s="62"/>
      <c r="E14" s="62"/>
      <c r="F14" s="62"/>
      <c r="G14" s="62"/>
      <c r="H14" s="62"/>
      <c r="I14" s="62"/>
      <c r="J14" s="63"/>
    </row>
    <row r="15" spans="2:10" ht="48" x14ac:dyDescent="0.25">
      <c r="B15" s="197" t="s">
        <v>20</v>
      </c>
      <c r="C15" s="199" t="s">
        <v>21</v>
      </c>
      <c r="D15" s="64" t="s">
        <v>22</v>
      </c>
      <c r="E15" s="65" t="s">
        <v>98</v>
      </c>
      <c r="F15" s="26" t="s">
        <v>97</v>
      </c>
      <c r="G15" s="26" t="s">
        <v>23</v>
      </c>
      <c r="H15" s="28" t="s">
        <v>108</v>
      </c>
      <c r="I15" s="26" t="s">
        <v>109</v>
      </c>
      <c r="J15" s="204" t="s">
        <v>14</v>
      </c>
    </row>
    <row r="16" spans="2:10" ht="14.4" x14ac:dyDescent="0.3">
      <c r="B16" s="198"/>
      <c r="C16" s="200"/>
      <c r="D16" s="72" t="s">
        <v>25</v>
      </c>
      <c r="E16" s="73" t="s">
        <v>15</v>
      </c>
      <c r="F16" s="29" t="s">
        <v>96</v>
      </c>
      <c r="G16" s="29" t="s">
        <v>95</v>
      </c>
      <c r="H16" s="30" t="s">
        <v>95</v>
      </c>
      <c r="I16" s="29" t="s">
        <v>95</v>
      </c>
      <c r="J16" s="205"/>
    </row>
    <row r="17" spans="2:10" x14ac:dyDescent="0.25">
      <c r="B17" s="46" t="s">
        <v>105</v>
      </c>
      <c r="C17" s="131" t="s">
        <v>90</v>
      </c>
      <c r="D17" s="53"/>
      <c r="E17" s="53"/>
      <c r="F17" s="53">
        <v>1</v>
      </c>
      <c r="G17" s="46"/>
      <c r="H17" s="46">
        <v>430</v>
      </c>
      <c r="I17" s="46"/>
      <c r="J17" s="46"/>
    </row>
    <row r="18" spans="2:10" x14ac:dyDescent="0.25">
      <c r="B18" s="46" t="s">
        <v>106</v>
      </c>
      <c r="C18" s="131" t="s">
        <v>107</v>
      </c>
      <c r="D18" s="53">
        <v>260</v>
      </c>
      <c r="E18" s="53" t="s">
        <v>101</v>
      </c>
      <c r="F18" s="53"/>
      <c r="G18" s="46"/>
      <c r="H18" s="46"/>
      <c r="I18" s="46"/>
      <c r="J18" s="46"/>
    </row>
    <row r="19" spans="2:10" ht="4.95" customHeight="1" x14ac:dyDescent="0.25">
      <c r="B19" s="54"/>
      <c r="C19" s="147"/>
      <c r="D19" s="54"/>
      <c r="E19" s="54"/>
      <c r="F19" s="54"/>
      <c r="G19" s="54"/>
      <c r="H19" s="54"/>
      <c r="I19" s="54"/>
      <c r="J19" s="54"/>
    </row>
    <row r="20" spans="2:10" x14ac:dyDescent="0.25">
      <c r="B20" s="111">
        <v>1</v>
      </c>
      <c r="C20" s="160"/>
      <c r="D20" s="113"/>
      <c r="E20" s="113" t="s">
        <v>15</v>
      </c>
      <c r="F20" s="112"/>
      <c r="G20" s="114"/>
      <c r="H20" s="114"/>
      <c r="I20" s="114"/>
      <c r="J20" s="115"/>
    </row>
    <row r="21" spans="2:10" x14ac:dyDescent="0.25">
      <c r="B21" s="116">
        <v>2</v>
      </c>
      <c r="C21" s="161"/>
      <c r="D21" s="68"/>
      <c r="E21" s="68" t="s">
        <v>15</v>
      </c>
      <c r="F21" s="67"/>
      <c r="G21" s="69"/>
      <c r="H21" s="69"/>
      <c r="I21" s="69"/>
      <c r="J21" s="117"/>
    </row>
    <row r="22" spans="2:10" x14ac:dyDescent="0.25">
      <c r="B22" s="116">
        <v>3</v>
      </c>
      <c r="C22" s="161"/>
      <c r="D22" s="68"/>
      <c r="E22" s="68" t="s">
        <v>15</v>
      </c>
      <c r="F22" s="67"/>
      <c r="G22" s="69"/>
      <c r="H22" s="69"/>
      <c r="I22" s="69"/>
      <c r="J22" s="117"/>
    </row>
    <row r="23" spans="2:10" x14ac:dyDescent="0.25">
      <c r="B23" s="116">
        <v>4</v>
      </c>
      <c r="C23" s="161"/>
      <c r="D23" s="68"/>
      <c r="E23" s="68" t="s">
        <v>15</v>
      </c>
      <c r="F23" s="67"/>
      <c r="G23" s="69"/>
      <c r="H23" s="69"/>
      <c r="I23" s="69"/>
      <c r="J23" s="117"/>
    </row>
    <row r="24" spans="2:10" x14ac:dyDescent="0.25">
      <c r="B24" s="116">
        <v>5</v>
      </c>
      <c r="C24" s="161"/>
      <c r="D24" s="68"/>
      <c r="E24" s="68" t="s">
        <v>15</v>
      </c>
      <c r="F24" s="67"/>
      <c r="G24" s="69"/>
      <c r="H24" s="69"/>
      <c r="I24" s="69"/>
      <c r="J24" s="117"/>
    </row>
    <row r="25" spans="2:10" x14ac:dyDescent="0.25">
      <c r="B25" s="116">
        <v>6</v>
      </c>
      <c r="C25" s="161"/>
      <c r="D25" s="68"/>
      <c r="E25" s="68" t="s">
        <v>15</v>
      </c>
      <c r="F25" s="67"/>
      <c r="G25" s="69"/>
      <c r="H25" s="69"/>
      <c r="I25" s="69"/>
      <c r="J25" s="117"/>
    </row>
    <row r="26" spans="2:10" x14ac:dyDescent="0.25">
      <c r="B26" s="116">
        <v>7</v>
      </c>
      <c r="C26" s="161"/>
      <c r="D26" s="68"/>
      <c r="E26" s="68" t="s">
        <v>15</v>
      </c>
      <c r="F26" s="67"/>
      <c r="G26" s="69"/>
      <c r="H26" s="69"/>
      <c r="I26" s="69"/>
      <c r="J26" s="117"/>
    </row>
    <row r="27" spans="2:10" x14ac:dyDescent="0.25">
      <c r="B27" s="116">
        <v>8</v>
      </c>
      <c r="C27" s="156"/>
      <c r="D27" s="68"/>
      <c r="E27" s="68" t="s">
        <v>15</v>
      </c>
      <c r="F27" s="66"/>
      <c r="G27" s="69"/>
      <c r="H27" s="69"/>
      <c r="I27" s="69"/>
      <c r="J27" s="117"/>
    </row>
    <row r="28" spans="2:10" x14ac:dyDescent="0.25">
      <c r="B28" s="116">
        <v>9</v>
      </c>
      <c r="C28" s="156"/>
      <c r="D28" s="68"/>
      <c r="E28" s="68" t="s">
        <v>15</v>
      </c>
      <c r="F28" s="66"/>
      <c r="G28" s="69"/>
      <c r="H28" s="69"/>
      <c r="I28" s="69"/>
      <c r="J28" s="117"/>
    </row>
    <row r="29" spans="2:10" x14ac:dyDescent="0.25">
      <c r="B29" s="116">
        <v>10</v>
      </c>
      <c r="C29" s="156"/>
      <c r="D29" s="68"/>
      <c r="E29" s="68" t="s">
        <v>15</v>
      </c>
      <c r="F29" s="66"/>
      <c r="G29" s="69"/>
      <c r="H29" s="69"/>
      <c r="I29" s="69"/>
      <c r="J29" s="117"/>
    </row>
    <row r="30" spans="2:10" x14ac:dyDescent="0.25">
      <c r="B30" s="116">
        <v>11</v>
      </c>
      <c r="C30" s="156"/>
      <c r="D30" s="68"/>
      <c r="E30" s="68" t="s">
        <v>15</v>
      </c>
      <c r="F30" s="66"/>
      <c r="G30" s="69"/>
      <c r="H30" s="69"/>
      <c r="I30" s="69"/>
      <c r="J30" s="117"/>
    </row>
    <row r="31" spans="2:10" x14ac:dyDescent="0.25">
      <c r="B31" s="116">
        <v>12</v>
      </c>
      <c r="C31" s="156"/>
      <c r="D31" s="70"/>
      <c r="E31" s="68" t="s">
        <v>15</v>
      </c>
      <c r="F31" s="66"/>
      <c r="G31" s="69"/>
      <c r="H31" s="69"/>
      <c r="I31" s="69"/>
      <c r="J31" s="117"/>
    </row>
    <row r="32" spans="2:10" x14ac:dyDescent="0.25">
      <c r="B32" s="116">
        <v>13</v>
      </c>
      <c r="C32" s="156"/>
      <c r="D32" s="70"/>
      <c r="E32" s="68" t="s">
        <v>15</v>
      </c>
      <c r="F32" s="66"/>
      <c r="G32" s="69"/>
      <c r="H32" s="69"/>
      <c r="I32" s="69"/>
      <c r="J32" s="117"/>
    </row>
    <row r="33" spans="2:10" x14ac:dyDescent="0.25">
      <c r="B33" s="116">
        <v>14</v>
      </c>
      <c r="C33" s="156"/>
      <c r="D33" s="70"/>
      <c r="E33" s="68" t="s">
        <v>15</v>
      </c>
      <c r="F33" s="66"/>
      <c r="G33" s="69"/>
      <c r="H33" s="69"/>
      <c r="I33" s="69"/>
      <c r="J33" s="117"/>
    </row>
    <row r="34" spans="2:10" x14ac:dyDescent="0.25">
      <c r="B34" s="116">
        <v>15</v>
      </c>
      <c r="C34" s="156"/>
      <c r="D34" s="70"/>
      <c r="E34" s="68" t="s">
        <v>15</v>
      </c>
      <c r="F34" s="66"/>
      <c r="G34" s="69"/>
      <c r="H34" s="69"/>
      <c r="I34" s="69"/>
      <c r="J34" s="117"/>
    </row>
    <row r="35" spans="2:10" x14ac:dyDescent="0.25">
      <c r="B35" s="116">
        <v>16</v>
      </c>
      <c r="C35" s="156"/>
      <c r="D35" s="70"/>
      <c r="E35" s="68" t="s">
        <v>15</v>
      </c>
      <c r="F35" s="66"/>
      <c r="G35" s="69"/>
      <c r="H35" s="69"/>
      <c r="I35" s="69"/>
      <c r="J35" s="117"/>
    </row>
    <row r="36" spans="2:10" x14ac:dyDescent="0.25">
      <c r="B36" s="116">
        <v>17</v>
      </c>
      <c r="C36" s="156"/>
      <c r="D36" s="70"/>
      <c r="E36" s="68" t="s">
        <v>15</v>
      </c>
      <c r="F36" s="66"/>
      <c r="G36" s="69"/>
      <c r="H36" s="69"/>
      <c r="I36" s="69"/>
      <c r="J36" s="117"/>
    </row>
    <row r="37" spans="2:10" x14ac:dyDescent="0.25">
      <c r="B37" s="116">
        <v>18</v>
      </c>
      <c r="C37" s="156"/>
      <c r="D37" s="70"/>
      <c r="E37" s="68" t="s">
        <v>15</v>
      </c>
      <c r="F37" s="66"/>
      <c r="G37" s="69"/>
      <c r="H37" s="69"/>
      <c r="I37" s="69"/>
      <c r="J37" s="117"/>
    </row>
    <row r="38" spans="2:10" x14ac:dyDescent="0.25">
      <c r="B38" s="116">
        <v>19</v>
      </c>
      <c r="C38" s="156"/>
      <c r="D38" s="70"/>
      <c r="E38" s="68" t="s">
        <v>15</v>
      </c>
      <c r="F38" s="66"/>
      <c r="G38" s="69"/>
      <c r="H38" s="69"/>
      <c r="I38" s="69"/>
      <c r="J38" s="117"/>
    </row>
    <row r="39" spans="2:10" x14ac:dyDescent="0.25">
      <c r="B39" s="116">
        <v>20</v>
      </c>
      <c r="C39" s="156"/>
      <c r="D39" s="70"/>
      <c r="E39" s="68" t="s">
        <v>15</v>
      </c>
      <c r="F39" s="66"/>
      <c r="G39" s="69"/>
      <c r="H39" s="69"/>
      <c r="I39" s="69"/>
      <c r="J39" s="117"/>
    </row>
    <row r="40" spans="2:10" x14ac:dyDescent="0.25">
      <c r="B40" s="116">
        <v>21</v>
      </c>
      <c r="C40" s="156"/>
      <c r="D40" s="70"/>
      <c r="E40" s="68" t="s">
        <v>15</v>
      </c>
      <c r="F40" s="66"/>
      <c r="G40" s="69"/>
      <c r="H40" s="69"/>
      <c r="I40" s="69"/>
      <c r="J40" s="117"/>
    </row>
    <row r="41" spans="2:10" x14ac:dyDescent="0.25">
      <c r="B41" s="116">
        <v>22</v>
      </c>
      <c r="C41" s="156"/>
      <c r="D41" s="70"/>
      <c r="E41" s="68" t="s">
        <v>15</v>
      </c>
      <c r="F41" s="66"/>
      <c r="G41" s="69"/>
      <c r="H41" s="69"/>
      <c r="I41" s="69"/>
      <c r="J41" s="117"/>
    </row>
    <row r="42" spans="2:10" x14ac:dyDescent="0.25">
      <c r="B42" s="116">
        <v>23</v>
      </c>
      <c r="C42" s="156"/>
      <c r="D42" s="70"/>
      <c r="E42" s="68" t="s">
        <v>15</v>
      </c>
      <c r="F42" s="66"/>
      <c r="G42" s="69"/>
      <c r="H42" s="69"/>
      <c r="I42" s="69"/>
      <c r="J42" s="117"/>
    </row>
    <row r="43" spans="2:10" x14ac:dyDescent="0.25">
      <c r="B43" s="116">
        <v>24</v>
      </c>
      <c r="C43" s="156"/>
      <c r="D43" s="70"/>
      <c r="E43" s="68" t="s">
        <v>15</v>
      </c>
      <c r="F43" s="66"/>
      <c r="G43" s="69"/>
      <c r="H43" s="69"/>
      <c r="I43" s="69"/>
      <c r="J43" s="117"/>
    </row>
    <row r="44" spans="2:10" x14ac:dyDescent="0.25">
      <c r="B44" s="116">
        <v>25</v>
      </c>
      <c r="C44" s="156"/>
      <c r="D44" s="66"/>
      <c r="E44" s="68" t="s">
        <v>15</v>
      </c>
      <c r="F44" s="66"/>
      <c r="G44" s="69"/>
      <c r="H44" s="69"/>
      <c r="I44" s="69"/>
      <c r="J44" s="117"/>
    </row>
    <row r="45" spans="2:10" x14ac:dyDescent="0.25">
      <c r="B45" s="116">
        <v>26</v>
      </c>
      <c r="C45" s="156"/>
      <c r="D45" s="71"/>
      <c r="E45" s="68" t="s">
        <v>15</v>
      </c>
      <c r="F45" s="66"/>
      <c r="G45" s="66"/>
      <c r="H45" s="68"/>
      <c r="I45" s="66"/>
      <c r="J45" s="118"/>
    </row>
    <row r="46" spans="2:10" x14ac:dyDescent="0.25">
      <c r="B46" s="116">
        <v>27</v>
      </c>
      <c r="C46" s="156"/>
      <c r="D46" s="71"/>
      <c r="E46" s="68" t="s">
        <v>15</v>
      </c>
      <c r="F46" s="66"/>
      <c r="G46" s="66"/>
      <c r="H46" s="68"/>
      <c r="I46" s="66"/>
      <c r="J46" s="118"/>
    </row>
    <row r="47" spans="2:10" x14ac:dyDescent="0.25">
      <c r="B47" s="116">
        <v>28</v>
      </c>
      <c r="C47" s="156"/>
      <c r="D47" s="71"/>
      <c r="E47" s="68" t="s">
        <v>15</v>
      </c>
      <c r="F47" s="66"/>
      <c r="G47" s="66"/>
      <c r="H47" s="68"/>
      <c r="I47" s="66"/>
      <c r="J47" s="118"/>
    </row>
    <row r="48" spans="2:10" x14ac:dyDescent="0.25">
      <c r="B48" s="116">
        <v>29</v>
      </c>
      <c r="C48" s="156"/>
      <c r="D48" s="71"/>
      <c r="E48" s="68" t="s">
        <v>15</v>
      </c>
      <c r="F48" s="66"/>
      <c r="G48" s="66"/>
      <c r="H48" s="68"/>
      <c r="I48" s="66"/>
      <c r="J48" s="118"/>
    </row>
    <row r="49" spans="2:10" x14ac:dyDescent="0.25">
      <c r="B49" s="116">
        <v>30</v>
      </c>
      <c r="C49" s="156"/>
      <c r="D49" s="71"/>
      <c r="E49" s="68" t="s">
        <v>15</v>
      </c>
      <c r="F49" s="66"/>
      <c r="G49" s="66"/>
      <c r="H49" s="68"/>
      <c r="I49" s="66"/>
      <c r="J49" s="118"/>
    </row>
    <row r="50" spans="2:10" x14ac:dyDescent="0.25">
      <c r="B50" s="116">
        <v>31</v>
      </c>
      <c r="C50" s="156"/>
      <c r="D50" s="71"/>
      <c r="E50" s="68" t="s">
        <v>15</v>
      </c>
      <c r="F50" s="66"/>
      <c r="G50" s="66"/>
      <c r="H50" s="68"/>
      <c r="I50" s="66"/>
      <c r="J50" s="118"/>
    </row>
    <row r="51" spans="2:10" x14ac:dyDescent="0.25">
      <c r="B51" s="116">
        <v>32</v>
      </c>
      <c r="C51" s="156"/>
      <c r="D51" s="71"/>
      <c r="E51" s="68" t="s">
        <v>15</v>
      </c>
      <c r="F51" s="66"/>
      <c r="G51" s="66"/>
      <c r="H51" s="68"/>
      <c r="I51" s="66"/>
      <c r="J51" s="118"/>
    </row>
    <row r="52" spans="2:10" x14ac:dyDescent="0.25">
      <c r="B52" s="116">
        <v>33</v>
      </c>
      <c r="C52" s="156"/>
      <c r="D52" s="71"/>
      <c r="E52" s="68" t="s">
        <v>15</v>
      </c>
      <c r="F52" s="66"/>
      <c r="G52" s="66"/>
      <c r="H52" s="68"/>
      <c r="I52" s="66"/>
      <c r="J52" s="118"/>
    </row>
    <row r="53" spans="2:10" x14ac:dyDescent="0.25">
      <c r="B53" s="116">
        <v>34</v>
      </c>
      <c r="C53" s="156"/>
      <c r="D53" s="71"/>
      <c r="E53" s="68" t="s">
        <v>15</v>
      </c>
      <c r="F53" s="66"/>
      <c r="G53" s="66"/>
      <c r="H53" s="68"/>
      <c r="I53" s="66"/>
      <c r="J53" s="118"/>
    </row>
    <row r="54" spans="2:10" x14ac:dyDescent="0.25">
      <c r="B54" s="116">
        <v>35</v>
      </c>
      <c r="C54" s="156"/>
      <c r="D54" s="71"/>
      <c r="E54" s="68" t="s">
        <v>15</v>
      </c>
      <c r="F54" s="66"/>
      <c r="G54" s="66"/>
      <c r="H54" s="68"/>
      <c r="I54" s="66"/>
      <c r="J54" s="118"/>
    </row>
    <row r="55" spans="2:10" x14ac:dyDescent="0.25">
      <c r="B55" s="116">
        <v>36</v>
      </c>
      <c r="C55" s="156"/>
      <c r="D55" s="71"/>
      <c r="E55" s="68" t="s">
        <v>15</v>
      </c>
      <c r="F55" s="66"/>
      <c r="G55" s="66"/>
      <c r="H55" s="68"/>
      <c r="I55" s="66"/>
      <c r="J55" s="118"/>
    </row>
    <row r="56" spans="2:10" x14ac:dyDescent="0.25">
      <c r="B56" s="116">
        <v>37</v>
      </c>
      <c r="C56" s="156"/>
      <c r="D56" s="71"/>
      <c r="E56" s="68" t="s">
        <v>15</v>
      </c>
      <c r="F56" s="66"/>
      <c r="G56" s="66"/>
      <c r="H56" s="68"/>
      <c r="I56" s="66"/>
      <c r="J56" s="118"/>
    </row>
    <row r="57" spans="2:10" x14ac:dyDescent="0.25">
      <c r="B57" s="116">
        <v>38</v>
      </c>
      <c r="C57" s="156"/>
      <c r="D57" s="71"/>
      <c r="E57" s="68" t="s">
        <v>15</v>
      </c>
      <c r="F57" s="66"/>
      <c r="G57" s="66"/>
      <c r="H57" s="68"/>
      <c r="I57" s="66"/>
      <c r="J57" s="118"/>
    </row>
    <row r="58" spans="2:10" x14ac:dyDescent="0.25">
      <c r="B58" s="116">
        <v>39</v>
      </c>
      <c r="C58" s="156"/>
      <c r="D58" s="71"/>
      <c r="E58" s="68" t="s">
        <v>15</v>
      </c>
      <c r="F58" s="66"/>
      <c r="G58" s="66"/>
      <c r="H58" s="68"/>
      <c r="I58" s="66"/>
      <c r="J58" s="118"/>
    </row>
    <row r="59" spans="2:10" x14ac:dyDescent="0.25">
      <c r="B59" s="119">
        <v>40</v>
      </c>
      <c r="C59" s="162"/>
      <c r="D59" s="121"/>
      <c r="E59" s="122" t="s">
        <v>15</v>
      </c>
      <c r="F59" s="120"/>
      <c r="G59" s="120"/>
      <c r="H59" s="122"/>
      <c r="I59" s="120"/>
      <c r="J59" s="123"/>
    </row>
  </sheetData>
  <mergeCells count="7">
    <mergeCell ref="B7:C7"/>
    <mergeCell ref="B8:C8"/>
    <mergeCell ref="B15:B16"/>
    <mergeCell ref="C15:C16"/>
    <mergeCell ref="B12:J12"/>
    <mergeCell ref="J15:J16"/>
    <mergeCell ref="B10:C10"/>
  </mergeCells>
  <dataValidations count="1">
    <dataValidation type="list" allowBlank="1" showInputMessage="1" showErrorMessage="1" sqref="E20:E59 E17:E18" xr:uid="{1126D740-2FD6-4F72-9E54-E497A34066FE}">
      <formula1>PKWs</formula1>
    </dataValidation>
  </dataValidation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C95E1-B78D-4054-B7C6-0951A44D2126}">
  <sheetPr codeName="Tabelle4"/>
  <dimension ref="B5:J44"/>
  <sheetViews>
    <sheetView workbookViewId="0"/>
  </sheetViews>
  <sheetFormatPr baseColWidth="10" defaultColWidth="11.5546875" defaultRowHeight="13.8" x14ac:dyDescent="0.25"/>
  <cols>
    <col min="1" max="1" width="1.21875" style="14" customWidth="1"/>
    <col min="2" max="2" width="4.21875" style="14" customWidth="1"/>
    <col min="3" max="3" width="14.77734375" style="14" customWidth="1"/>
    <col min="4" max="4" width="6.21875" style="14" customWidth="1"/>
    <col min="5" max="5" width="8.77734375" style="14" customWidth="1"/>
    <col min="6" max="7" width="11.5546875" style="14"/>
    <col min="8" max="9" width="13.21875" style="14" bestFit="1" customWidth="1"/>
    <col min="10" max="10" width="12.6640625" style="14" customWidth="1"/>
    <col min="11" max="16384" width="11.5546875" style="14"/>
  </cols>
  <sheetData>
    <row r="5" spans="2:10" ht="13.95" customHeight="1" x14ac:dyDescent="0.35">
      <c r="B5" s="13" t="s">
        <v>26</v>
      </c>
    </row>
    <row r="7" spans="2:10" ht="14.4" x14ac:dyDescent="0.3">
      <c r="B7" s="16" t="s">
        <v>93</v>
      </c>
      <c r="C7" s="17"/>
      <c r="D7" s="44"/>
      <c r="E7" s="20" t="str">
        <f>Fuhrpark!E7</f>
        <v>Biomarkt XY</v>
      </c>
      <c r="F7" s="44"/>
      <c r="G7" s="44"/>
      <c r="H7" s="44"/>
      <c r="I7" s="44"/>
      <c r="J7" s="44"/>
    </row>
    <row r="8" spans="2:10" ht="14.4" x14ac:dyDescent="0.3">
      <c r="B8" s="16" t="s">
        <v>94</v>
      </c>
      <c r="C8" s="17"/>
      <c r="D8" s="17"/>
      <c r="E8" s="24" t="str">
        <f>Fuhrpark!E8</f>
        <v>20xx</v>
      </c>
      <c r="F8" s="17"/>
      <c r="G8" s="17"/>
      <c r="H8" s="17"/>
      <c r="I8" s="17"/>
      <c r="J8" s="17"/>
    </row>
    <row r="9" spans="2:10" ht="5.55" customHeight="1" x14ac:dyDescent="0.25"/>
    <row r="10" spans="2:10" ht="14.4" x14ac:dyDescent="0.3">
      <c r="B10" s="31" t="s">
        <v>27</v>
      </c>
      <c r="C10" s="32"/>
      <c r="D10" s="32"/>
      <c r="E10" s="32"/>
      <c r="F10" s="33"/>
      <c r="G10" s="33"/>
      <c r="H10" s="34"/>
      <c r="I10" s="34"/>
      <c r="J10" s="35"/>
    </row>
    <row r="11" spans="2:10" ht="25.95" customHeight="1" x14ac:dyDescent="0.25">
      <c r="B11" s="207" t="s">
        <v>20</v>
      </c>
      <c r="C11" s="207" t="s">
        <v>21</v>
      </c>
      <c r="D11" s="207" t="s">
        <v>28</v>
      </c>
      <c r="E11" s="207" t="s">
        <v>88</v>
      </c>
      <c r="F11" s="208" t="s">
        <v>29</v>
      </c>
      <c r="G11" s="208"/>
      <c r="H11" s="97" t="s">
        <v>30</v>
      </c>
      <c r="I11" s="97" t="s">
        <v>24</v>
      </c>
      <c r="J11" s="207" t="s">
        <v>14</v>
      </c>
    </row>
    <row r="12" spans="2:10" ht="14.4" x14ac:dyDescent="0.3">
      <c r="B12" s="207"/>
      <c r="C12" s="207"/>
      <c r="D12" s="207"/>
      <c r="E12" s="207"/>
      <c r="F12" s="95" t="s">
        <v>31</v>
      </c>
      <c r="G12" s="96" t="s">
        <v>32</v>
      </c>
      <c r="H12" s="98" t="s">
        <v>15</v>
      </c>
      <c r="I12" s="98" t="s">
        <v>15</v>
      </c>
      <c r="J12" s="207"/>
    </row>
    <row r="13" spans="2:10" x14ac:dyDescent="0.25">
      <c r="B13" s="45" t="s">
        <v>89</v>
      </c>
      <c r="C13" s="131" t="s">
        <v>86</v>
      </c>
      <c r="D13" s="140">
        <v>1</v>
      </c>
      <c r="E13" s="140">
        <v>1</v>
      </c>
      <c r="F13" s="45" t="s">
        <v>85</v>
      </c>
      <c r="G13" s="45" t="s">
        <v>87</v>
      </c>
      <c r="H13" s="140" t="s">
        <v>72</v>
      </c>
      <c r="I13" s="140" t="s">
        <v>66</v>
      </c>
      <c r="J13" s="146"/>
    </row>
    <row r="14" spans="2:10" ht="5.55" customHeight="1" x14ac:dyDescent="0.25">
      <c r="C14" s="147"/>
      <c r="D14" s="54"/>
      <c r="E14" s="54"/>
      <c r="F14" s="54"/>
      <c r="G14" s="54"/>
      <c r="H14" s="54"/>
      <c r="I14" s="159"/>
      <c r="J14" s="147"/>
    </row>
    <row r="15" spans="2:10" x14ac:dyDescent="0.25">
      <c r="B15" s="151">
        <v>1</v>
      </c>
      <c r="C15" s="132"/>
      <c r="D15" s="141"/>
      <c r="E15" s="141"/>
      <c r="F15" s="133"/>
      <c r="G15" s="133"/>
      <c r="H15" s="141" t="s">
        <v>15</v>
      </c>
      <c r="I15" s="141" t="s">
        <v>15</v>
      </c>
      <c r="J15" s="148"/>
    </row>
    <row r="16" spans="2:10" x14ac:dyDescent="0.25">
      <c r="B16" s="152">
        <v>2</v>
      </c>
      <c r="C16" s="134"/>
      <c r="D16" s="142"/>
      <c r="E16" s="143"/>
      <c r="F16" s="135"/>
      <c r="G16" s="56"/>
      <c r="H16" s="142" t="s">
        <v>15</v>
      </c>
      <c r="I16" s="142" t="s">
        <v>15</v>
      </c>
      <c r="J16" s="149"/>
    </row>
    <row r="17" spans="2:10" x14ac:dyDescent="0.25">
      <c r="B17" s="152">
        <v>3</v>
      </c>
      <c r="C17" s="134"/>
      <c r="D17" s="142"/>
      <c r="E17" s="143"/>
      <c r="F17" s="135"/>
      <c r="G17" s="56"/>
      <c r="H17" s="142" t="s">
        <v>15</v>
      </c>
      <c r="I17" s="142" t="s">
        <v>15</v>
      </c>
      <c r="J17" s="149"/>
    </row>
    <row r="18" spans="2:10" x14ac:dyDescent="0.25">
      <c r="B18" s="152">
        <v>4</v>
      </c>
      <c r="C18" s="134"/>
      <c r="D18" s="142"/>
      <c r="E18" s="143"/>
      <c r="F18" s="135"/>
      <c r="G18" s="56"/>
      <c r="H18" s="142" t="s">
        <v>15</v>
      </c>
      <c r="I18" s="142" t="s">
        <v>15</v>
      </c>
      <c r="J18" s="149"/>
    </row>
    <row r="19" spans="2:10" x14ac:dyDescent="0.25">
      <c r="B19" s="152">
        <v>5</v>
      </c>
      <c r="C19" s="134"/>
      <c r="D19" s="142"/>
      <c r="E19" s="143"/>
      <c r="F19" s="135"/>
      <c r="G19" s="56"/>
      <c r="H19" s="142" t="s">
        <v>15</v>
      </c>
      <c r="I19" s="142" t="s">
        <v>15</v>
      </c>
      <c r="J19" s="149"/>
    </row>
    <row r="20" spans="2:10" x14ac:dyDescent="0.25">
      <c r="B20" s="152">
        <v>6</v>
      </c>
      <c r="C20" s="134"/>
      <c r="D20" s="142"/>
      <c r="E20" s="143"/>
      <c r="F20" s="135"/>
      <c r="G20" s="56"/>
      <c r="H20" s="142" t="s">
        <v>15</v>
      </c>
      <c r="I20" s="142" t="s">
        <v>15</v>
      </c>
      <c r="J20" s="149"/>
    </row>
    <row r="21" spans="2:10" x14ac:dyDescent="0.25">
      <c r="B21" s="152">
        <v>7</v>
      </c>
      <c r="C21" s="134"/>
      <c r="D21" s="142"/>
      <c r="E21" s="143"/>
      <c r="F21" s="135"/>
      <c r="G21" s="56"/>
      <c r="H21" s="142" t="s">
        <v>15</v>
      </c>
      <c r="I21" s="142" t="s">
        <v>15</v>
      </c>
      <c r="J21" s="149"/>
    </row>
    <row r="22" spans="2:10" x14ac:dyDescent="0.25">
      <c r="B22" s="152">
        <v>8</v>
      </c>
      <c r="C22" s="134"/>
      <c r="D22" s="142"/>
      <c r="E22" s="143"/>
      <c r="F22" s="135"/>
      <c r="G22" s="56"/>
      <c r="H22" s="142" t="s">
        <v>15</v>
      </c>
      <c r="I22" s="142" t="s">
        <v>15</v>
      </c>
      <c r="J22" s="149"/>
    </row>
    <row r="23" spans="2:10" x14ac:dyDescent="0.25">
      <c r="B23" s="152">
        <v>9</v>
      </c>
      <c r="C23" s="134"/>
      <c r="D23" s="142"/>
      <c r="E23" s="143"/>
      <c r="F23" s="135"/>
      <c r="G23" s="56"/>
      <c r="H23" s="142" t="s">
        <v>15</v>
      </c>
      <c r="I23" s="142" t="s">
        <v>15</v>
      </c>
      <c r="J23" s="149"/>
    </row>
    <row r="24" spans="2:10" x14ac:dyDescent="0.25">
      <c r="B24" s="152">
        <v>10</v>
      </c>
      <c r="C24" s="134"/>
      <c r="D24" s="142"/>
      <c r="E24" s="143"/>
      <c r="F24" s="135"/>
      <c r="G24" s="56"/>
      <c r="H24" s="142" t="s">
        <v>15</v>
      </c>
      <c r="I24" s="142" t="s">
        <v>15</v>
      </c>
      <c r="J24" s="149"/>
    </row>
    <row r="25" spans="2:10" x14ac:dyDescent="0.25">
      <c r="B25" s="152">
        <v>11</v>
      </c>
      <c r="C25" s="134"/>
      <c r="D25" s="142"/>
      <c r="E25" s="143"/>
      <c r="F25" s="135"/>
      <c r="G25" s="56"/>
      <c r="H25" s="142" t="s">
        <v>15</v>
      </c>
      <c r="I25" s="142" t="s">
        <v>15</v>
      </c>
      <c r="J25" s="149"/>
    </row>
    <row r="26" spans="2:10" x14ac:dyDescent="0.25">
      <c r="B26" s="152">
        <v>12</v>
      </c>
      <c r="C26" s="134"/>
      <c r="D26" s="142"/>
      <c r="E26" s="143"/>
      <c r="F26" s="135"/>
      <c r="G26" s="56"/>
      <c r="H26" s="142" t="s">
        <v>15</v>
      </c>
      <c r="I26" s="142" t="s">
        <v>15</v>
      </c>
      <c r="J26" s="149"/>
    </row>
    <row r="27" spans="2:10" x14ac:dyDescent="0.25">
      <c r="B27" s="152">
        <v>13</v>
      </c>
      <c r="C27" s="136"/>
      <c r="D27" s="142"/>
      <c r="E27" s="143"/>
      <c r="F27" s="135"/>
      <c r="G27" s="56"/>
      <c r="H27" s="142" t="s">
        <v>15</v>
      </c>
      <c r="I27" s="142" t="s">
        <v>15</v>
      </c>
      <c r="J27" s="149"/>
    </row>
    <row r="28" spans="2:10" x14ac:dyDescent="0.25">
      <c r="B28" s="152">
        <v>14</v>
      </c>
      <c r="C28" s="136"/>
      <c r="D28" s="142"/>
      <c r="E28" s="143"/>
      <c r="F28" s="135"/>
      <c r="G28" s="56"/>
      <c r="H28" s="142" t="s">
        <v>15</v>
      </c>
      <c r="I28" s="142" t="s">
        <v>15</v>
      </c>
      <c r="J28" s="149"/>
    </row>
    <row r="29" spans="2:10" x14ac:dyDescent="0.25">
      <c r="B29" s="152">
        <v>15</v>
      </c>
      <c r="C29" s="136"/>
      <c r="D29" s="142"/>
      <c r="E29" s="143"/>
      <c r="F29" s="135"/>
      <c r="G29" s="56"/>
      <c r="H29" s="142" t="s">
        <v>15</v>
      </c>
      <c r="I29" s="142" t="s">
        <v>15</v>
      </c>
      <c r="J29" s="149"/>
    </row>
    <row r="30" spans="2:10" x14ac:dyDescent="0.25">
      <c r="B30" s="152">
        <v>16</v>
      </c>
      <c r="C30" s="136"/>
      <c r="D30" s="142"/>
      <c r="E30" s="143"/>
      <c r="F30" s="135"/>
      <c r="G30" s="56"/>
      <c r="H30" s="142" t="s">
        <v>15</v>
      </c>
      <c r="I30" s="142" t="s">
        <v>15</v>
      </c>
      <c r="J30" s="149"/>
    </row>
    <row r="31" spans="2:10" x14ac:dyDescent="0.25">
      <c r="B31" s="152">
        <v>17</v>
      </c>
      <c r="C31" s="136"/>
      <c r="D31" s="142"/>
      <c r="E31" s="143"/>
      <c r="F31" s="135"/>
      <c r="G31" s="56"/>
      <c r="H31" s="142" t="s">
        <v>15</v>
      </c>
      <c r="I31" s="142" t="s">
        <v>15</v>
      </c>
      <c r="J31" s="149"/>
    </row>
    <row r="32" spans="2:10" x14ac:dyDescent="0.25">
      <c r="B32" s="152">
        <v>18</v>
      </c>
      <c r="C32" s="136"/>
      <c r="D32" s="142"/>
      <c r="E32" s="143"/>
      <c r="F32" s="135"/>
      <c r="G32" s="56"/>
      <c r="H32" s="142" t="s">
        <v>15</v>
      </c>
      <c r="I32" s="142" t="s">
        <v>15</v>
      </c>
      <c r="J32" s="149"/>
    </row>
    <row r="33" spans="2:10" x14ac:dyDescent="0.25">
      <c r="B33" s="152">
        <v>19</v>
      </c>
      <c r="C33" s="136"/>
      <c r="D33" s="142"/>
      <c r="E33" s="143"/>
      <c r="F33" s="135"/>
      <c r="G33" s="56"/>
      <c r="H33" s="142" t="s">
        <v>15</v>
      </c>
      <c r="I33" s="142" t="s">
        <v>15</v>
      </c>
      <c r="J33" s="149"/>
    </row>
    <row r="34" spans="2:10" x14ac:dyDescent="0.25">
      <c r="B34" s="152">
        <v>20</v>
      </c>
      <c r="C34" s="136"/>
      <c r="D34" s="142"/>
      <c r="E34" s="143"/>
      <c r="F34" s="135"/>
      <c r="G34" s="56"/>
      <c r="H34" s="142" t="s">
        <v>15</v>
      </c>
      <c r="I34" s="142" t="s">
        <v>15</v>
      </c>
      <c r="J34" s="149"/>
    </row>
    <row r="35" spans="2:10" x14ac:dyDescent="0.25">
      <c r="B35" s="152">
        <v>21</v>
      </c>
      <c r="C35" s="136"/>
      <c r="D35" s="142"/>
      <c r="E35" s="143"/>
      <c r="F35" s="135"/>
      <c r="G35" s="56"/>
      <c r="H35" s="142" t="s">
        <v>15</v>
      </c>
      <c r="I35" s="142" t="s">
        <v>15</v>
      </c>
      <c r="J35" s="149"/>
    </row>
    <row r="36" spans="2:10" x14ac:dyDescent="0.25">
      <c r="B36" s="152">
        <v>22</v>
      </c>
      <c r="C36" s="136"/>
      <c r="D36" s="142"/>
      <c r="E36" s="143"/>
      <c r="F36" s="135"/>
      <c r="G36" s="56"/>
      <c r="H36" s="142" t="s">
        <v>15</v>
      </c>
      <c r="I36" s="142" t="s">
        <v>15</v>
      </c>
      <c r="J36" s="149"/>
    </row>
    <row r="37" spans="2:10" x14ac:dyDescent="0.25">
      <c r="B37" s="152">
        <v>23</v>
      </c>
      <c r="C37" s="136"/>
      <c r="D37" s="142"/>
      <c r="E37" s="143"/>
      <c r="F37" s="135"/>
      <c r="G37" s="56"/>
      <c r="H37" s="142" t="s">
        <v>15</v>
      </c>
      <c r="I37" s="142" t="s">
        <v>15</v>
      </c>
      <c r="J37" s="149"/>
    </row>
    <row r="38" spans="2:10" x14ac:dyDescent="0.25">
      <c r="B38" s="152">
        <v>24</v>
      </c>
      <c r="C38" s="136"/>
      <c r="D38" s="142"/>
      <c r="E38" s="143"/>
      <c r="F38" s="135"/>
      <c r="G38" s="56"/>
      <c r="H38" s="142" t="s">
        <v>15</v>
      </c>
      <c r="I38" s="142" t="s">
        <v>15</v>
      </c>
      <c r="J38" s="149"/>
    </row>
    <row r="39" spans="2:10" x14ac:dyDescent="0.25">
      <c r="B39" s="152">
        <v>25</v>
      </c>
      <c r="C39" s="136"/>
      <c r="D39" s="142"/>
      <c r="E39" s="143"/>
      <c r="F39" s="135"/>
      <c r="G39" s="56"/>
      <c r="H39" s="142" t="s">
        <v>15</v>
      </c>
      <c r="I39" s="142" t="s">
        <v>15</v>
      </c>
      <c r="J39" s="149"/>
    </row>
    <row r="40" spans="2:10" x14ac:dyDescent="0.25">
      <c r="B40" s="152">
        <v>26</v>
      </c>
      <c r="C40" s="136"/>
      <c r="D40" s="142"/>
      <c r="E40" s="143"/>
      <c r="F40" s="135"/>
      <c r="G40" s="56"/>
      <c r="H40" s="142" t="s">
        <v>15</v>
      </c>
      <c r="I40" s="142" t="s">
        <v>15</v>
      </c>
      <c r="J40" s="149"/>
    </row>
    <row r="41" spans="2:10" x14ac:dyDescent="0.25">
      <c r="B41" s="152">
        <v>27</v>
      </c>
      <c r="C41" s="136"/>
      <c r="D41" s="142"/>
      <c r="E41" s="143"/>
      <c r="F41" s="135"/>
      <c r="G41" s="56"/>
      <c r="H41" s="142" t="s">
        <v>15</v>
      </c>
      <c r="I41" s="142" t="s">
        <v>15</v>
      </c>
      <c r="J41" s="149"/>
    </row>
    <row r="42" spans="2:10" x14ac:dyDescent="0.25">
      <c r="B42" s="152">
        <v>28</v>
      </c>
      <c r="C42" s="136"/>
      <c r="D42" s="142"/>
      <c r="E42" s="143"/>
      <c r="F42" s="135"/>
      <c r="G42" s="56"/>
      <c r="H42" s="142" t="s">
        <v>15</v>
      </c>
      <c r="I42" s="142" t="s">
        <v>15</v>
      </c>
      <c r="J42" s="149"/>
    </row>
    <row r="43" spans="2:10" x14ac:dyDescent="0.25">
      <c r="B43" s="152">
        <v>29</v>
      </c>
      <c r="C43" s="136"/>
      <c r="D43" s="142"/>
      <c r="E43" s="143"/>
      <c r="F43" s="135"/>
      <c r="G43" s="56"/>
      <c r="H43" s="142" t="s">
        <v>15</v>
      </c>
      <c r="I43" s="142" t="s">
        <v>15</v>
      </c>
      <c r="J43" s="149"/>
    </row>
    <row r="44" spans="2:10" x14ac:dyDescent="0.25">
      <c r="B44" s="153">
        <v>30</v>
      </c>
      <c r="C44" s="137"/>
      <c r="D44" s="144"/>
      <c r="E44" s="145"/>
      <c r="F44" s="138"/>
      <c r="G44" s="139"/>
      <c r="H44" s="144" t="s">
        <v>15</v>
      </c>
      <c r="I44" s="144" t="s">
        <v>15</v>
      </c>
      <c r="J44" s="150"/>
    </row>
  </sheetData>
  <mergeCells count="6">
    <mergeCell ref="B11:B12"/>
    <mergeCell ref="C11:C12"/>
    <mergeCell ref="D11:D12"/>
    <mergeCell ref="F11:G11"/>
    <mergeCell ref="J11:J12"/>
    <mergeCell ref="E11:E12"/>
  </mergeCells>
  <dataValidations count="2">
    <dataValidation type="list" allowBlank="1" showInputMessage="1" showErrorMessage="1" sqref="I13 I15:I44" xr:uid="{A105E241-EED2-4966-97F6-3C73AED193E2}">
      <formula1>Flugstrecke</formula1>
    </dataValidation>
    <dataValidation type="list" allowBlank="1" showInputMessage="1" showErrorMessage="1" sqref="H13 H15:H44" xr:uid="{89B1178F-574C-4CBC-9581-5DCAC3E083BB}">
      <formula1>Sitzklasse</formula1>
    </dataValidation>
  </dataValidation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13875-51A5-4C62-84BF-2496163DD51D}">
  <sheetPr codeName="Tabelle5"/>
  <dimension ref="B1:K108"/>
  <sheetViews>
    <sheetView workbookViewId="0">
      <selection activeCell="C18" sqref="C18"/>
    </sheetView>
  </sheetViews>
  <sheetFormatPr baseColWidth="10" defaultColWidth="10.88671875" defaultRowHeight="13.8" x14ac:dyDescent="0.3"/>
  <cols>
    <col min="1" max="1" width="1.33203125" style="15" customWidth="1"/>
    <col min="2" max="2" width="9" style="15" customWidth="1"/>
    <col min="3" max="3" width="13.33203125" style="15" bestFit="1" customWidth="1"/>
    <col min="4" max="4" width="13.77734375" style="15" customWidth="1"/>
    <col min="5" max="5" width="15.5546875" style="15" customWidth="1"/>
    <col min="6" max="6" width="14.21875" style="15" customWidth="1"/>
    <col min="7" max="8" width="19.33203125" style="15" customWidth="1"/>
    <col min="9" max="9" width="10.88671875" style="15"/>
    <col min="10" max="10" width="13.33203125" style="15" customWidth="1"/>
    <col min="11" max="11" width="23.44140625" style="15" customWidth="1"/>
    <col min="12" max="12" width="18.88671875" style="15" bestFit="1" customWidth="1"/>
    <col min="13" max="13" width="21.21875" style="15" bestFit="1" customWidth="1"/>
    <col min="14" max="14" width="13.33203125" style="15" bestFit="1" customWidth="1"/>
    <col min="15" max="16384" width="10.88671875" style="15"/>
  </cols>
  <sheetData>
    <row r="1" spans="2:11" ht="14.55" customHeight="1" x14ac:dyDescent="0.3"/>
    <row r="2" spans="2:11" ht="14.55" customHeight="1" x14ac:dyDescent="0.3"/>
    <row r="3" spans="2:11" ht="14.55" customHeight="1" x14ac:dyDescent="0.3"/>
    <row r="4" spans="2:11" ht="14.55" customHeight="1" x14ac:dyDescent="0.3"/>
    <row r="5" spans="2:11" ht="14.55" customHeight="1" x14ac:dyDescent="0.35">
      <c r="B5" s="211" t="s">
        <v>145</v>
      </c>
      <c r="C5" s="211"/>
      <c r="D5" s="211"/>
      <c r="E5" s="211"/>
      <c r="F5" s="211"/>
      <c r="G5" s="211"/>
      <c r="H5" s="211"/>
      <c r="I5" s="211"/>
      <c r="J5" s="211"/>
    </row>
    <row r="6" spans="2:11" ht="14.55" customHeight="1" x14ac:dyDescent="0.3"/>
    <row r="7" spans="2:11" ht="14.55" customHeight="1" x14ac:dyDescent="0.3">
      <c r="B7" s="19" t="s">
        <v>93</v>
      </c>
      <c r="C7" s="19"/>
      <c r="D7" s="18" t="str">
        <f>Fuhrpark!E7</f>
        <v>Biomarkt XY</v>
      </c>
      <c r="E7" s="21"/>
      <c r="F7" s="22"/>
      <c r="G7" s="21"/>
      <c r="H7" s="22"/>
      <c r="I7" s="22"/>
      <c r="J7" s="19"/>
      <c r="K7" s="19"/>
    </row>
    <row r="8" spans="2:11" ht="14.55" customHeight="1" x14ac:dyDescent="0.3">
      <c r="B8" s="23" t="s">
        <v>94</v>
      </c>
      <c r="C8" s="23"/>
      <c r="D8" s="18" t="str">
        <f>Fuhrpark!E8</f>
        <v>20xx</v>
      </c>
      <c r="E8" s="22"/>
      <c r="F8" s="22"/>
      <c r="G8" s="22"/>
      <c r="H8" s="22"/>
      <c r="I8" s="22"/>
      <c r="J8" s="23"/>
      <c r="K8" s="23"/>
    </row>
    <row r="9" spans="2:11" ht="14.55" customHeight="1" x14ac:dyDescent="0.3">
      <c r="B9" s="23" t="s">
        <v>149</v>
      </c>
      <c r="C9" s="23"/>
      <c r="D9" s="18"/>
      <c r="E9" s="22"/>
      <c r="F9" s="22"/>
      <c r="G9" s="22"/>
      <c r="H9" s="22"/>
      <c r="I9" s="22"/>
      <c r="J9" s="23"/>
      <c r="K9" s="23"/>
    </row>
    <row r="10" spans="2:11" ht="4.95" customHeight="1" x14ac:dyDescent="0.3"/>
    <row r="11" spans="2:11" x14ac:dyDescent="0.3">
      <c r="B11" s="25" t="s">
        <v>33</v>
      </c>
      <c r="C11" s="25"/>
      <c r="D11" s="25"/>
      <c r="E11" s="25"/>
      <c r="F11" s="25"/>
      <c r="G11" s="25"/>
      <c r="H11" s="25"/>
      <c r="I11" s="25"/>
      <c r="J11" s="25"/>
      <c r="K11" s="25"/>
    </row>
    <row r="12" spans="2:11" x14ac:dyDescent="0.3">
      <c r="B12" s="25" t="s">
        <v>138</v>
      </c>
      <c r="C12" s="25"/>
      <c r="D12" s="25"/>
      <c r="E12" s="25"/>
      <c r="F12" s="25"/>
      <c r="G12" s="25"/>
      <c r="H12" s="25"/>
      <c r="I12" s="25"/>
      <c r="J12" s="25"/>
      <c r="K12" s="25"/>
    </row>
    <row r="13" spans="2:11" x14ac:dyDescent="0.3">
      <c r="B13" s="25" t="s">
        <v>137</v>
      </c>
      <c r="C13" s="25"/>
      <c r="D13" s="25"/>
      <c r="E13" s="25"/>
      <c r="F13" s="25"/>
      <c r="G13" s="25"/>
      <c r="H13" s="25"/>
      <c r="I13" s="25"/>
      <c r="J13" s="25"/>
      <c r="K13" s="25"/>
    </row>
    <row r="14" spans="2:11" x14ac:dyDescent="0.3">
      <c r="B14" s="25" t="s">
        <v>147</v>
      </c>
      <c r="C14" s="25"/>
      <c r="D14" s="25"/>
      <c r="E14" s="25"/>
      <c r="F14" s="25"/>
      <c r="G14" s="25"/>
      <c r="H14" s="25"/>
      <c r="I14" s="25"/>
      <c r="J14" s="25"/>
      <c r="K14" s="25"/>
    </row>
    <row r="15" spans="2:11" ht="13.95" customHeight="1" x14ac:dyDescent="0.3">
      <c r="B15" s="25" t="s">
        <v>139</v>
      </c>
      <c r="C15" s="25"/>
      <c r="D15" s="25"/>
      <c r="E15" s="25"/>
      <c r="F15" s="25"/>
      <c r="G15" s="25"/>
      <c r="H15" s="25"/>
      <c r="I15" s="25"/>
      <c r="J15" s="25"/>
      <c r="K15" s="25"/>
    </row>
    <row r="16" spans="2:11" ht="5.55" customHeight="1" x14ac:dyDescent="0.3">
      <c r="C16" s="43"/>
      <c r="D16" s="43"/>
      <c r="E16" s="43"/>
      <c r="F16" s="43"/>
      <c r="G16" s="43"/>
      <c r="H16" s="43"/>
      <c r="J16" s="43"/>
    </row>
    <row r="17" spans="2:11" ht="13.95" customHeight="1" x14ac:dyDescent="0.3">
      <c r="B17" s="124" t="s">
        <v>92</v>
      </c>
      <c r="C17" s="127" t="s">
        <v>77</v>
      </c>
      <c r="D17" s="127" t="s">
        <v>36</v>
      </c>
      <c r="E17" s="127" t="s">
        <v>37</v>
      </c>
      <c r="F17" s="127" t="s">
        <v>38</v>
      </c>
      <c r="G17" s="127" t="s">
        <v>78</v>
      </c>
      <c r="H17" s="127" t="s">
        <v>79</v>
      </c>
      <c r="I17" s="128" t="s">
        <v>39</v>
      </c>
      <c r="J17" s="214" t="s">
        <v>140</v>
      </c>
      <c r="K17" s="215"/>
    </row>
    <row r="18" spans="2:11" ht="13.95" customHeight="1" x14ac:dyDescent="0.3">
      <c r="B18" s="125" t="s">
        <v>35</v>
      </c>
      <c r="C18" s="126">
        <f>SUMIF($H$26:$H$105, "zu Fuß / Fahrrad", $I$26:$I$105)</f>
        <v>0</v>
      </c>
      <c r="D18" s="126">
        <f>SUMIF($H$26:$H$105, "Pedelec", $I$26:$I$105)</f>
        <v>0</v>
      </c>
      <c r="E18" s="126">
        <f>SUMIF($H$26:$H$105, "PKW", $I$26:$I$105)</f>
        <v>0</v>
      </c>
      <c r="F18" s="126">
        <f>SUMIF($H$26:$H$105, "Elektrofahrzeug", $I$26:$I$105)</f>
        <v>0</v>
      </c>
      <c r="G18" s="126">
        <f>SUMIF($H$26:$H$105, "ÖPNV", $I$26:$I$105)</f>
        <v>0</v>
      </c>
      <c r="H18" s="126">
        <f>SUMIF($H$26:$H$105, "Bahn Fernverkehr", $I$26:$I$105)</f>
        <v>0</v>
      </c>
      <c r="I18" s="126">
        <f>SUMIF($H$26:$H$105, "Motorrad", $I$26:$I$105)</f>
        <v>0</v>
      </c>
      <c r="J18" s="173" t="s">
        <v>141</v>
      </c>
      <c r="K18" s="188">
        <f>SUM(J26:J105)</f>
        <v>0</v>
      </c>
    </row>
    <row r="19" spans="2:11" ht="5.55" customHeight="1" x14ac:dyDescent="0.3">
      <c r="C19" s="43"/>
      <c r="D19" s="43"/>
      <c r="E19" s="43"/>
      <c r="F19" s="43"/>
      <c r="G19" s="43"/>
      <c r="H19" s="43"/>
      <c r="J19" s="43"/>
    </row>
    <row r="20" spans="2:11" ht="14.55" customHeight="1" x14ac:dyDescent="0.3">
      <c r="B20" s="218" t="s">
        <v>150</v>
      </c>
      <c r="C20" s="219"/>
      <c r="D20" s="219"/>
      <c r="E20" s="219"/>
      <c r="F20" s="219"/>
      <c r="G20" s="219"/>
      <c r="H20" s="219"/>
      <c r="I20" s="219"/>
      <c r="J20" s="219"/>
      <c r="K20" s="220"/>
    </row>
    <row r="21" spans="2:11" ht="28.95" customHeight="1" x14ac:dyDescent="0.3">
      <c r="B21" s="212" t="s">
        <v>20</v>
      </c>
      <c r="C21" s="100" t="s">
        <v>148</v>
      </c>
      <c r="D21" s="101" t="s">
        <v>115</v>
      </c>
      <c r="E21" s="101" t="s">
        <v>116</v>
      </c>
      <c r="F21" s="101" t="s">
        <v>117</v>
      </c>
      <c r="G21" s="100" t="s">
        <v>82</v>
      </c>
      <c r="H21" s="100" t="s">
        <v>76</v>
      </c>
      <c r="I21" s="212" t="s">
        <v>84</v>
      </c>
      <c r="J21" s="216" t="s">
        <v>142</v>
      </c>
      <c r="K21" s="187" t="s">
        <v>14</v>
      </c>
    </row>
    <row r="22" spans="2:11" ht="13.95" customHeight="1" x14ac:dyDescent="0.3">
      <c r="B22" s="213" t="s">
        <v>0</v>
      </c>
      <c r="C22" s="99" t="s">
        <v>21</v>
      </c>
      <c r="D22" s="99" t="s">
        <v>80</v>
      </c>
      <c r="E22" s="99" t="s">
        <v>80</v>
      </c>
      <c r="F22" s="99" t="s">
        <v>34</v>
      </c>
      <c r="G22" s="99" t="s">
        <v>81</v>
      </c>
      <c r="H22" s="99" t="s">
        <v>15</v>
      </c>
      <c r="I22" s="213"/>
      <c r="J22" s="217"/>
      <c r="K22" s="171"/>
    </row>
    <row r="23" spans="2:11" ht="13.95" customHeight="1" x14ac:dyDescent="0.3">
      <c r="B23" s="157" t="s">
        <v>89</v>
      </c>
      <c r="C23" s="154" t="s">
        <v>143</v>
      </c>
      <c r="D23" s="157">
        <v>26</v>
      </c>
      <c r="E23" s="157">
        <v>5</v>
      </c>
      <c r="F23" s="157">
        <v>4</v>
      </c>
      <c r="G23" s="157" t="s">
        <v>83</v>
      </c>
      <c r="H23" s="157" t="s">
        <v>37</v>
      </c>
      <c r="I23" s="186">
        <f>F23*E23*(D23-J23/5)*2</f>
        <v>840</v>
      </c>
      <c r="J23" s="157">
        <v>25</v>
      </c>
      <c r="K23" s="154"/>
    </row>
    <row r="24" spans="2:11" ht="13.95" customHeight="1" x14ac:dyDescent="0.3">
      <c r="B24" s="157" t="s">
        <v>89</v>
      </c>
      <c r="C24" s="154" t="s">
        <v>144</v>
      </c>
      <c r="D24" s="157">
        <v>20</v>
      </c>
      <c r="E24" s="157">
        <v>4</v>
      </c>
      <c r="F24" s="157">
        <v>4</v>
      </c>
      <c r="G24" s="157" t="s">
        <v>83</v>
      </c>
      <c r="H24" s="157" t="s">
        <v>77</v>
      </c>
      <c r="I24" s="157">
        <f t="shared" ref="I24" si="0">F24*E24*D24*2</f>
        <v>640</v>
      </c>
      <c r="J24" s="157"/>
      <c r="K24" s="154" t="s">
        <v>122</v>
      </c>
    </row>
    <row r="25" spans="2:11" ht="5.55" customHeight="1" x14ac:dyDescent="0.3">
      <c r="B25" s="158"/>
      <c r="C25" s="155"/>
      <c r="D25" s="158"/>
      <c r="E25" s="158"/>
      <c r="F25" s="158"/>
      <c r="G25" s="158"/>
      <c r="H25" s="158"/>
      <c r="I25" s="158"/>
      <c r="J25" s="155"/>
    </row>
    <row r="26" spans="2:11" ht="13.95" customHeight="1" x14ac:dyDescent="0.3">
      <c r="B26" s="174">
        <v>1</v>
      </c>
      <c r="C26" s="175"/>
      <c r="D26" s="176"/>
      <c r="E26" s="176"/>
      <c r="F26" s="176"/>
      <c r="G26" s="176"/>
      <c r="H26" s="176" t="s">
        <v>15</v>
      </c>
      <c r="I26" s="177">
        <f>F26*E26*(D26-J26/5)*2</f>
        <v>0</v>
      </c>
      <c r="J26" s="176"/>
      <c r="K26" s="178"/>
    </row>
    <row r="27" spans="2:11" ht="13.95" customHeight="1" x14ac:dyDescent="0.3">
      <c r="B27" s="179">
        <v>2</v>
      </c>
      <c r="C27" s="156"/>
      <c r="D27" s="66"/>
      <c r="E27" s="66"/>
      <c r="F27" s="66"/>
      <c r="G27" s="66"/>
      <c r="H27" s="66" t="s">
        <v>15</v>
      </c>
      <c r="I27" s="172">
        <f>F27*E27*(D27-J27/5)*2</f>
        <v>0</v>
      </c>
      <c r="J27" s="66"/>
      <c r="K27" s="180"/>
    </row>
    <row r="28" spans="2:11" ht="13.95" customHeight="1" x14ac:dyDescent="0.3">
      <c r="B28" s="179">
        <v>3</v>
      </c>
      <c r="C28" s="156"/>
      <c r="D28" s="66"/>
      <c r="E28" s="66"/>
      <c r="F28" s="66"/>
      <c r="G28" s="66"/>
      <c r="H28" s="66" t="s">
        <v>15</v>
      </c>
      <c r="I28" s="172">
        <f t="shared" ref="I28:I91" si="1">F28*E28*(D28-J28/5)*2</f>
        <v>0</v>
      </c>
      <c r="J28" s="66"/>
      <c r="K28" s="180"/>
    </row>
    <row r="29" spans="2:11" ht="13.95" customHeight="1" x14ac:dyDescent="0.3">
      <c r="B29" s="179">
        <v>4</v>
      </c>
      <c r="C29" s="156"/>
      <c r="D29" s="66"/>
      <c r="E29" s="66"/>
      <c r="F29" s="66"/>
      <c r="G29" s="66"/>
      <c r="H29" s="66" t="s">
        <v>15</v>
      </c>
      <c r="I29" s="172">
        <f t="shared" si="1"/>
        <v>0</v>
      </c>
      <c r="J29" s="66"/>
      <c r="K29" s="180"/>
    </row>
    <row r="30" spans="2:11" ht="13.95" customHeight="1" x14ac:dyDescent="0.3">
      <c r="B30" s="179">
        <v>5</v>
      </c>
      <c r="C30" s="156"/>
      <c r="D30" s="66"/>
      <c r="E30" s="66"/>
      <c r="F30" s="66"/>
      <c r="G30" s="66"/>
      <c r="H30" s="66" t="s">
        <v>15</v>
      </c>
      <c r="I30" s="172">
        <f t="shared" si="1"/>
        <v>0</v>
      </c>
      <c r="J30" s="66"/>
      <c r="K30" s="180"/>
    </row>
    <row r="31" spans="2:11" ht="13.95" customHeight="1" x14ac:dyDescent="0.3">
      <c r="B31" s="179">
        <v>6</v>
      </c>
      <c r="C31" s="156"/>
      <c r="D31" s="66"/>
      <c r="E31" s="66"/>
      <c r="F31" s="66"/>
      <c r="G31" s="66"/>
      <c r="H31" s="66" t="s">
        <v>15</v>
      </c>
      <c r="I31" s="172">
        <f t="shared" si="1"/>
        <v>0</v>
      </c>
      <c r="J31" s="66"/>
      <c r="K31" s="180"/>
    </row>
    <row r="32" spans="2:11" ht="13.95" customHeight="1" x14ac:dyDescent="0.3">
      <c r="B32" s="179">
        <v>7</v>
      </c>
      <c r="C32" s="156"/>
      <c r="D32" s="66"/>
      <c r="E32" s="66"/>
      <c r="F32" s="66"/>
      <c r="G32" s="66"/>
      <c r="H32" s="66" t="s">
        <v>15</v>
      </c>
      <c r="I32" s="172">
        <f t="shared" si="1"/>
        <v>0</v>
      </c>
      <c r="J32" s="66"/>
      <c r="K32" s="180"/>
    </row>
    <row r="33" spans="2:11" ht="13.95" customHeight="1" x14ac:dyDescent="0.3">
      <c r="B33" s="179">
        <v>8</v>
      </c>
      <c r="C33" s="156"/>
      <c r="D33" s="66"/>
      <c r="E33" s="66"/>
      <c r="F33" s="66"/>
      <c r="G33" s="66"/>
      <c r="H33" s="66" t="s">
        <v>15</v>
      </c>
      <c r="I33" s="172">
        <f t="shared" si="1"/>
        <v>0</v>
      </c>
      <c r="J33" s="66"/>
      <c r="K33" s="180"/>
    </row>
    <row r="34" spans="2:11" x14ac:dyDescent="0.3">
      <c r="B34" s="179">
        <v>9</v>
      </c>
      <c r="C34" s="156"/>
      <c r="D34" s="66"/>
      <c r="E34" s="66"/>
      <c r="F34" s="66"/>
      <c r="G34" s="66"/>
      <c r="H34" s="66" t="s">
        <v>15</v>
      </c>
      <c r="I34" s="172">
        <f t="shared" si="1"/>
        <v>0</v>
      </c>
      <c r="J34" s="66"/>
      <c r="K34" s="180"/>
    </row>
    <row r="35" spans="2:11" x14ac:dyDescent="0.3">
      <c r="B35" s="179">
        <v>10</v>
      </c>
      <c r="C35" s="156"/>
      <c r="D35" s="66"/>
      <c r="E35" s="66"/>
      <c r="F35" s="66"/>
      <c r="G35" s="66"/>
      <c r="H35" s="66" t="s">
        <v>15</v>
      </c>
      <c r="I35" s="172">
        <f t="shared" si="1"/>
        <v>0</v>
      </c>
      <c r="J35" s="66"/>
      <c r="K35" s="180"/>
    </row>
    <row r="36" spans="2:11" x14ac:dyDescent="0.3">
      <c r="B36" s="179">
        <v>11</v>
      </c>
      <c r="C36" s="156"/>
      <c r="D36" s="66"/>
      <c r="E36" s="66"/>
      <c r="F36" s="66"/>
      <c r="G36" s="66"/>
      <c r="H36" s="66" t="s">
        <v>15</v>
      </c>
      <c r="I36" s="172">
        <f t="shared" si="1"/>
        <v>0</v>
      </c>
      <c r="J36" s="66"/>
      <c r="K36" s="180"/>
    </row>
    <row r="37" spans="2:11" x14ac:dyDescent="0.3">
      <c r="B37" s="179">
        <v>12</v>
      </c>
      <c r="C37" s="156"/>
      <c r="D37" s="66"/>
      <c r="E37" s="66"/>
      <c r="F37" s="66"/>
      <c r="G37" s="66"/>
      <c r="H37" s="66" t="s">
        <v>15</v>
      </c>
      <c r="I37" s="172">
        <f t="shared" si="1"/>
        <v>0</v>
      </c>
      <c r="J37" s="66"/>
      <c r="K37" s="180"/>
    </row>
    <row r="38" spans="2:11" x14ac:dyDescent="0.3">
      <c r="B38" s="179">
        <v>13</v>
      </c>
      <c r="C38" s="156"/>
      <c r="D38" s="66"/>
      <c r="E38" s="66"/>
      <c r="F38" s="66"/>
      <c r="G38" s="66"/>
      <c r="H38" s="66" t="s">
        <v>15</v>
      </c>
      <c r="I38" s="172">
        <f t="shared" si="1"/>
        <v>0</v>
      </c>
      <c r="J38" s="66"/>
      <c r="K38" s="180"/>
    </row>
    <row r="39" spans="2:11" x14ac:dyDescent="0.3">
      <c r="B39" s="179">
        <v>14</v>
      </c>
      <c r="C39" s="156"/>
      <c r="D39" s="66"/>
      <c r="E39" s="66"/>
      <c r="F39" s="66"/>
      <c r="G39" s="66"/>
      <c r="H39" s="66" t="s">
        <v>15</v>
      </c>
      <c r="I39" s="172">
        <f t="shared" si="1"/>
        <v>0</v>
      </c>
      <c r="J39" s="66"/>
      <c r="K39" s="180"/>
    </row>
    <row r="40" spans="2:11" x14ac:dyDescent="0.3">
      <c r="B40" s="179">
        <v>15</v>
      </c>
      <c r="C40" s="156"/>
      <c r="D40" s="66"/>
      <c r="E40" s="66"/>
      <c r="F40" s="66"/>
      <c r="G40" s="66"/>
      <c r="H40" s="66" t="s">
        <v>15</v>
      </c>
      <c r="I40" s="172">
        <f t="shared" si="1"/>
        <v>0</v>
      </c>
      <c r="J40" s="66"/>
      <c r="K40" s="180"/>
    </row>
    <row r="41" spans="2:11" x14ac:dyDescent="0.3">
      <c r="B41" s="179">
        <v>16</v>
      </c>
      <c r="C41" s="156"/>
      <c r="D41" s="66"/>
      <c r="E41" s="66"/>
      <c r="F41" s="66"/>
      <c r="G41" s="66"/>
      <c r="H41" s="66" t="s">
        <v>15</v>
      </c>
      <c r="I41" s="172">
        <f t="shared" si="1"/>
        <v>0</v>
      </c>
      <c r="J41" s="66"/>
      <c r="K41" s="180"/>
    </row>
    <row r="42" spans="2:11" x14ac:dyDescent="0.3">
      <c r="B42" s="179">
        <v>17</v>
      </c>
      <c r="C42" s="156"/>
      <c r="D42" s="66"/>
      <c r="E42" s="66"/>
      <c r="F42" s="66"/>
      <c r="G42" s="66"/>
      <c r="H42" s="66" t="s">
        <v>15</v>
      </c>
      <c r="I42" s="172">
        <f t="shared" si="1"/>
        <v>0</v>
      </c>
      <c r="J42" s="66"/>
      <c r="K42" s="180"/>
    </row>
    <row r="43" spans="2:11" x14ac:dyDescent="0.3">
      <c r="B43" s="179">
        <v>18</v>
      </c>
      <c r="C43" s="156"/>
      <c r="D43" s="66"/>
      <c r="E43" s="66"/>
      <c r="F43" s="66"/>
      <c r="G43" s="66"/>
      <c r="H43" s="66" t="s">
        <v>15</v>
      </c>
      <c r="I43" s="172">
        <f t="shared" si="1"/>
        <v>0</v>
      </c>
      <c r="J43" s="66"/>
      <c r="K43" s="180"/>
    </row>
    <row r="44" spans="2:11" x14ac:dyDescent="0.3">
      <c r="B44" s="179">
        <v>19</v>
      </c>
      <c r="C44" s="156"/>
      <c r="D44" s="66"/>
      <c r="E44" s="66"/>
      <c r="F44" s="66"/>
      <c r="G44" s="66"/>
      <c r="H44" s="66" t="s">
        <v>15</v>
      </c>
      <c r="I44" s="172">
        <f t="shared" si="1"/>
        <v>0</v>
      </c>
      <c r="J44" s="66"/>
      <c r="K44" s="180"/>
    </row>
    <row r="45" spans="2:11" x14ac:dyDescent="0.3">
      <c r="B45" s="179">
        <v>20</v>
      </c>
      <c r="C45" s="156"/>
      <c r="D45" s="66"/>
      <c r="E45" s="66"/>
      <c r="F45" s="66"/>
      <c r="G45" s="66"/>
      <c r="H45" s="66" t="s">
        <v>15</v>
      </c>
      <c r="I45" s="172">
        <f t="shared" si="1"/>
        <v>0</v>
      </c>
      <c r="J45" s="66"/>
      <c r="K45" s="180"/>
    </row>
    <row r="46" spans="2:11" x14ac:dyDescent="0.3">
      <c r="B46" s="179">
        <v>21</v>
      </c>
      <c r="C46" s="156"/>
      <c r="D46" s="66"/>
      <c r="E46" s="66"/>
      <c r="F46" s="66"/>
      <c r="G46" s="66"/>
      <c r="H46" s="66" t="s">
        <v>15</v>
      </c>
      <c r="I46" s="172">
        <f t="shared" si="1"/>
        <v>0</v>
      </c>
      <c r="J46" s="66"/>
      <c r="K46" s="180"/>
    </row>
    <row r="47" spans="2:11" x14ac:dyDescent="0.3">
      <c r="B47" s="179">
        <v>22</v>
      </c>
      <c r="C47" s="156"/>
      <c r="D47" s="66"/>
      <c r="E47" s="66"/>
      <c r="F47" s="66"/>
      <c r="G47" s="66"/>
      <c r="H47" s="66" t="s">
        <v>15</v>
      </c>
      <c r="I47" s="172">
        <f t="shared" si="1"/>
        <v>0</v>
      </c>
      <c r="J47" s="66"/>
      <c r="K47" s="180"/>
    </row>
    <row r="48" spans="2:11" x14ac:dyDescent="0.3">
      <c r="B48" s="179">
        <v>23</v>
      </c>
      <c r="C48" s="156"/>
      <c r="D48" s="66"/>
      <c r="E48" s="66"/>
      <c r="F48" s="66"/>
      <c r="G48" s="66"/>
      <c r="H48" s="66" t="s">
        <v>15</v>
      </c>
      <c r="I48" s="172">
        <f t="shared" si="1"/>
        <v>0</v>
      </c>
      <c r="J48" s="66"/>
      <c r="K48" s="180"/>
    </row>
    <row r="49" spans="2:11" x14ac:dyDescent="0.3">
      <c r="B49" s="179">
        <v>24</v>
      </c>
      <c r="C49" s="156"/>
      <c r="D49" s="66"/>
      <c r="E49" s="66"/>
      <c r="F49" s="66"/>
      <c r="G49" s="66"/>
      <c r="H49" s="66" t="s">
        <v>15</v>
      </c>
      <c r="I49" s="172">
        <f t="shared" si="1"/>
        <v>0</v>
      </c>
      <c r="J49" s="66"/>
      <c r="K49" s="180"/>
    </row>
    <row r="50" spans="2:11" x14ac:dyDescent="0.3">
      <c r="B50" s="179">
        <v>25</v>
      </c>
      <c r="C50" s="156"/>
      <c r="D50" s="66"/>
      <c r="E50" s="66"/>
      <c r="F50" s="66"/>
      <c r="G50" s="66"/>
      <c r="H50" s="66" t="s">
        <v>15</v>
      </c>
      <c r="I50" s="172">
        <f t="shared" si="1"/>
        <v>0</v>
      </c>
      <c r="J50" s="66"/>
      <c r="K50" s="180"/>
    </row>
    <row r="51" spans="2:11" x14ac:dyDescent="0.3">
      <c r="B51" s="179">
        <v>26</v>
      </c>
      <c r="C51" s="156"/>
      <c r="D51" s="66"/>
      <c r="E51" s="66"/>
      <c r="F51" s="66"/>
      <c r="G51" s="66"/>
      <c r="H51" s="66" t="s">
        <v>15</v>
      </c>
      <c r="I51" s="172">
        <f t="shared" si="1"/>
        <v>0</v>
      </c>
      <c r="J51" s="66"/>
      <c r="K51" s="180"/>
    </row>
    <row r="52" spans="2:11" x14ac:dyDescent="0.3">
      <c r="B52" s="179">
        <v>27</v>
      </c>
      <c r="C52" s="156"/>
      <c r="D52" s="66"/>
      <c r="E52" s="66"/>
      <c r="F52" s="66"/>
      <c r="G52" s="66"/>
      <c r="H52" s="66" t="s">
        <v>15</v>
      </c>
      <c r="I52" s="172">
        <f t="shared" si="1"/>
        <v>0</v>
      </c>
      <c r="J52" s="66"/>
      <c r="K52" s="180"/>
    </row>
    <row r="53" spans="2:11" x14ac:dyDescent="0.3">
      <c r="B53" s="179">
        <v>28</v>
      </c>
      <c r="C53" s="156"/>
      <c r="D53" s="66"/>
      <c r="E53" s="66"/>
      <c r="F53" s="66"/>
      <c r="G53" s="66"/>
      <c r="H53" s="66" t="s">
        <v>15</v>
      </c>
      <c r="I53" s="172">
        <f t="shared" si="1"/>
        <v>0</v>
      </c>
      <c r="J53" s="66"/>
      <c r="K53" s="180"/>
    </row>
    <row r="54" spans="2:11" x14ac:dyDescent="0.3">
      <c r="B54" s="179">
        <v>29</v>
      </c>
      <c r="C54" s="156"/>
      <c r="D54" s="66"/>
      <c r="E54" s="66"/>
      <c r="F54" s="66"/>
      <c r="G54" s="66"/>
      <c r="H54" s="66" t="s">
        <v>15</v>
      </c>
      <c r="I54" s="172">
        <f t="shared" si="1"/>
        <v>0</v>
      </c>
      <c r="J54" s="66"/>
      <c r="K54" s="180"/>
    </row>
    <row r="55" spans="2:11" x14ac:dyDescent="0.3">
      <c r="B55" s="179">
        <v>30</v>
      </c>
      <c r="C55" s="156"/>
      <c r="D55" s="66"/>
      <c r="E55" s="66"/>
      <c r="F55" s="66"/>
      <c r="G55" s="66"/>
      <c r="H55" s="66" t="s">
        <v>15</v>
      </c>
      <c r="I55" s="172">
        <f t="shared" si="1"/>
        <v>0</v>
      </c>
      <c r="J55" s="66"/>
      <c r="K55" s="180"/>
    </row>
    <row r="56" spans="2:11" x14ac:dyDescent="0.3">
      <c r="B56" s="179">
        <v>31</v>
      </c>
      <c r="C56" s="156"/>
      <c r="D56" s="66"/>
      <c r="E56" s="66"/>
      <c r="F56" s="66"/>
      <c r="G56" s="66"/>
      <c r="H56" s="66" t="s">
        <v>15</v>
      </c>
      <c r="I56" s="172">
        <f t="shared" si="1"/>
        <v>0</v>
      </c>
      <c r="J56" s="66"/>
      <c r="K56" s="180"/>
    </row>
    <row r="57" spans="2:11" x14ac:dyDescent="0.3">
      <c r="B57" s="179">
        <v>32</v>
      </c>
      <c r="C57" s="156"/>
      <c r="D57" s="66"/>
      <c r="E57" s="66"/>
      <c r="F57" s="66"/>
      <c r="G57" s="66"/>
      <c r="H57" s="66" t="s">
        <v>15</v>
      </c>
      <c r="I57" s="172">
        <f t="shared" si="1"/>
        <v>0</v>
      </c>
      <c r="J57" s="66"/>
      <c r="K57" s="180"/>
    </row>
    <row r="58" spans="2:11" x14ac:dyDescent="0.3">
      <c r="B58" s="179">
        <v>33</v>
      </c>
      <c r="C58" s="156"/>
      <c r="D58" s="66"/>
      <c r="E58" s="66"/>
      <c r="F58" s="66"/>
      <c r="G58" s="66"/>
      <c r="H58" s="66" t="s">
        <v>15</v>
      </c>
      <c r="I58" s="172">
        <f t="shared" si="1"/>
        <v>0</v>
      </c>
      <c r="J58" s="66"/>
      <c r="K58" s="180"/>
    </row>
    <row r="59" spans="2:11" x14ac:dyDescent="0.3">
      <c r="B59" s="179">
        <v>34</v>
      </c>
      <c r="C59" s="156"/>
      <c r="D59" s="66"/>
      <c r="E59" s="66"/>
      <c r="F59" s="66"/>
      <c r="G59" s="66"/>
      <c r="H59" s="66" t="s">
        <v>15</v>
      </c>
      <c r="I59" s="172">
        <f t="shared" si="1"/>
        <v>0</v>
      </c>
      <c r="J59" s="66"/>
      <c r="K59" s="180"/>
    </row>
    <row r="60" spans="2:11" x14ac:dyDescent="0.3">
      <c r="B60" s="179">
        <v>35</v>
      </c>
      <c r="C60" s="156"/>
      <c r="D60" s="66"/>
      <c r="E60" s="66"/>
      <c r="F60" s="66"/>
      <c r="G60" s="66"/>
      <c r="H60" s="66" t="s">
        <v>15</v>
      </c>
      <c r="I60" s="172">
        <f t="shared" si="1"/>
        <v>0</v>
      </c>
      <c r="J60" s="66"/>
      <c r="K60" s="180"/>
    </row>
    <row r="61" spans="2:11" x14ac:dyDescent="0.3">
      <c r="B61" s="179">
        <v>36</v>
      </c>
      <c r="C61" s="156"/>
      <c r="D61" s="66"/>
      <c r="E61" s="66"/>
      <c r="F61" s="66"/>
      <c r="G61" s="66"/>
      <c r="H61" s="66" t="s">
        <v>15</v>
      </c>
      <c r="I61" s="172">
        <f t="shared" si="1"/>
        <v>0</v>
      </c>
      <c r="J61" s="66"/>
      <c r="K61" s="180"/>
    </row>
    <row r="62" spans="2:11" x14ac:dyDescent="0.3">
      <c r="B62" s="179">
        <v>37</v>
      </c>
      <c r="C62" s="156"/>
      <c r="D62" s="66"/>
      <c r="E62" s="66"/>
      <c r="F62" s="66"/>
      <c r="G62" s="66"/>
      <c r="H62" s="66" t="s">
        <v>15</v>
      </c>
      <c r="I62" s="172">
        <f t="shared" si="1"/>
        <v>0</v>
      </c>
      <c r="J62" s="66"/>
      <c r="K62" s="180"/>
    </row>
    <row r="63" spans="2:11" x14ac:dyDescent="0.3">
      <c r="B63" s="179">
        <v>38</v>
      </c>
      <c r="C63" s="156"/>
      <c r="D63" s="66"/>
      <c r="E63" s="66"/>
      <c r="F63" s="66"/>
      <c r="G63" s="66"/>
      <c r="H63" s="66" t="s">
        <v>15</v>
      </c>
      <c r="I63" s="172">
        <f t="shared" si="1"/>
        <v>0</v>
      </c>
      <c r="J63" s="66"/>
      <c r="K63" s="180"/>
    </row>
    <row r="64" spans="2:11" x14ac:dyDescent="0.3">
      <c r="B64" s="179">
        <v>39</v>
      </c>
      <c r="C64" s="156"/>
      <c r="D64" s="66"/>
      <c r="E64" s="66"/>
      <c r="F64" s="66"/>
      <c r="G64" s="66"/>
      <c r="H64" s="66" t="s">
        <v>15</v>
      </c>
      <c r="I64" s="172">
        <f t="shared" si="1"/>
        <v>0</v>
      </c>
      <c r="J64" s="66"/>
      <c r="K64" s="180"/>
    </row>
    <row r="65" spans="2:11" x14ac:dyDescent="0.3">
      <c r="B65" s="179">
        <v>40</v>
      </c>
      <c r="C65" s="156"/>
      <c r="D65" s="66"/>
      <c r="E65" s="66"/>
      <c r="F65" s="66"/>
      <c r="G65" s="66"/>
      <c r="H65" s="66" t="s">
        <v>15</v>
      </c>
      <c r="I65" s="172">
        <f t="shared" si="1"/>
        <v>0</v>
      </c>
      <c r="J65" s="66"/>
      <c r="K65" s="180"/>
    </row>
    <row r="66" spans="2:11" x14ac:dyDescent="0.3">
      <c r="B66" s="179">
        <v>41</v>
      </c>
      <c r="C66" s="156"/>
      <c r="D66" s="66"/>
      <c r="E66" s="66"/>
      <c r="F66" s="66"/>
      <c r="G66" s="66"/>
      <c r="H66" s="66" t="s">
        <v>15</v>
      </c>
      <c r="I66" s="172">
        <f t="shared" si="1"/>
        <v>0</v>
      </c>
      <c r="J66" s="66"/>
      <c r="K66" s="180"/>
    </row>
    <row r="67" spans="2:11" x14ac:dyDescent="0.3">
      <c r="B67" s="179">
        <v>42</v>
      </c>
      <c r="C67" s="156"/>
      <c r="D67" s="66"/>
      <c r="E67" s="66"/>
      <c r="F67" s="66"/>
      <c r="G67" s="66"/>
      <c r="H67" s="66" t="s">
        <v>15</v>
      </c>
      <c r="I67" s="172">
        <f t="shared" si="1"/>
        <v>0</v>
      </c>
      <c r="J67" s="66"/>
      <c r="K67" s="180"/>
    </row>
    <row r="68" spans="2:11" x14ac:dyDescent="0.3">
      <c r="B68" s="179">
        <v>43</v>
      </c>
      <c r="C68" s="156"/>
      <c r="D68" s="66"/>
      <c r="E68" s="66"/>
      <c r="F68" s="66"/>
      <c r="G68" s="66"/>
      <c r="H68" s="66" t="s">
        <v>15</v>
      </c>
      <c r="I68" s="172">
        <f t="shared" si="1"/>
        <v>0</v>
      </c>
      <c r="J68" s="66"/>
      <c r="K68" s="180"/>
    </row>
    <row r="69" spans="2:11" x14ac:dyDescent="0.3">
      <c r="B69" s="179">
        <v>44</v>
      </c>
      <c r="C69" s="156"/>
      <c r="D69" s="66"/>
      <c r="E69" s="66"/>
      <c r="F69" s="66"/>
      <c r="G69" s="66"/>
      <c r="H69" s="66" t="s">
        <v>15</v>
      </c>
      <c r="I69" s="172">
        <f t="shared" si="1"/>
        <v>0</v>
      </c>
      <c r="J69" s="66"/>
      <c r="K69" s="180"/>
    </row>
    <row r="70" spans="2:11" x14ac:dyDescent="0.3">
      <c r="B70" s="179">
        <v>45</v>
      </c>
      <c r="C70" s="156"/>
      <c r="D70" s="66"/>
      <c r="E70" s="66"/>
      <c r="F70" s="66"/>
      <c r="G70" s="66"/>
      <c r="H70" s="66" t="s">
        <v>15</v>
      </c>
      <c r="I70" s="172">
        <f t="shared" si="1"/>
        <v>0</v>
      </c>
      <c r="J70" s="66"/>
      <c r="K70" s="180"/>
    </row>
    <row r="71" spans="2:11" x14ac:dyDescent="0.3">
      <c r="B71" s="179">
        <v>46</v>
      </c>
      <c r="C71" s="156"/>
      <c r="D71" s="66"/>
      <c r="E71" s="66"/>
      <c r="F71" s="66"/>
      <c r="G71" s="66"/>
      <c r="H71" s="66" t="s">
        <v>15</v>
      </c>
      <c r="I71" s="172">
        <f t="shared" si="1"/>
        <v>0</v>
      </c>
      <c r="J71" s="66"/>
      <c r="K71" s="180"/>
    </row>
    <row r="72" spans="2:11" x14ac:dyDescent="0.3">
      <c r="B72" s="179">
        <v>47</v>
      </c>
      <c r="C72" s="156"/>
      <c r="D72" s="66"/>
      <c r="E72" s="66"/>
      <c r="F72" s="66"/>
      <c r="G72" s="66"/>
      <c r="H72" s="66" t="s">
        <v>15</v>
      </c>
      <c r="I72" s="172">
        <f t="shared" si="1"/>
        <v>0</v>
      </c>
      <c r="J72" s="66"/>
      <c r="K72" s="180"/>
    </row>
    <row r="73" spans="2:11" x14ac:dyDescent="0.3">
      <c r="B73" s="179">
        <v>48</v>
      </c>
      <c r="C73" s="156"/>
      <c r="D73" s="66"/>
      <c r="E73" s="66"/>
      <c r="F73" s="66"/>
      <c r="G73" s="66"/>
      <c r="H73" s="66" t="s">
        <v>15</v>
      </c>
      <c r="I73" s="172">
        <f t="shared" si="1"/>
        <v>0</v>
      </c>
      <c r="J73" s="66"/>
      <c r="K73" s="180"/>
    </row>
    <row r="74" spans="2:11" x14ac:dyDescent="0.3">
      <c r="B74" s="179">
        <v>49</v>
      </c>
      <c r="C74" s="156"/>
      <c r="D74" s="66"/>
      <c r="E74" s="66"/>
      <c r="F74" s="66"/>
      <c r="G74" s="66"/>
      <c r="H74" s="66" t="s">
        <v>15</v>
      </c>
      <c r="I74" s="172">
        <f t="shared" si="1"/>
        <v>0</v>
      </c>
      <c r="J74" s="66"/>
      <c r="K74" s="180"/>
    </row>
    <row r="75" spans="2:11" x14ac:dyDescent="0.3">
      <c r="B75" s="179">
        <v>50</v>
      </c>
      <c r="C75" s="156"/>
      <c r="D75" s="66"/>
      <c r="E75" s="66"/>
      <c r="F75" s="66"/>
      <c r="G75" s="66"/>
      <c r="H75" s="66" t="s">
        <v>15</v>
      </c>
      <c r="I75" s="172">
        <f t="shared" si="1"/>
        <v>0</v>
      </c>
      <c r="J75" s="66"/>
      <c r="K75" s="180"/>
    </row>
    <row r="76" spans="2:11" x14ac:dyDescent="0.3">
      <c r="B76" s="179">
        <v>51</v>
      </c>
      <c r="C76" s="156"/>
      <c r="D76" s="66"/>
      <c r="E76" s="66"/>
      <c r="F76" s="66"/>
      <c r="G76" s="66"/>
      <c r="H76" s="66" t="s">
        <v>15</v>
      </c>
      <c r="I76" s="172">
        <f t="shared" si="1"/>
        <v>0</v>
      </c>
      <c r="J76" s="66"/>
      <c r="K76" s="180"/>
    </row>
    <row r="77" spans="2:11" x14ac:dyDescent="0.3">
      <c r="B77" s="179">
        <v>52</v>
      </c>
      <c r="C77" s="156"/>
      <c r="D77" s="66"/>
      <c r="E77" s="66"/>
      <c r="F77" s="66"/>
      <c r="G77" s="66"/>
      <c r="H77" s="66" t="s">
        <v>15</v>
      </c>
      <c r="I77" s="172">
        <f t="shared" si="1"/>
        <v>0</v>
      </c>
      <c r="J77" s="66"/>
      <c r="K77" s="180"/>
    </row>
    <row r="78" spans="2:11" x14ac:dyDescent="0.3">
      <c r="B78" s="179">
        <v>53</v>
      </c>
      <c r="C78" s="156"/>
      <c r="D78" s="66"/>
      <c r="E78" s="66"/>
      <c r="F78" s="66"/>
      <c r="G78" s="66"/>
      <c r="H78" s="66" t="s">
        <v>15</v>
      </c>
      <c r="I78" s="172">
        <f t="shared" si="1"/>
        <v>0</v>
      </c>
      <c r="J78" s="66"/>
      <c r="K78" s="180"/>
    </row>
    <row r="79" spans="2:11" x14ac:dyDescent="0.3">
      <c r="B79" s="179">
        <v>54</v>
      </c>
      <c r="C79" s="156"/>
      <c r="D79" s="66"/>
      <c r="E79" s="66"/>
      <c r="F79" s="66"/>
      <c r="G79" s="66"/>
      <c r="H79" s="66" t="s">
        <v>15</v>
      </c>
      <c r="I79" s="172">
        <f t="shared" si="1"/>
        <v>0</v>
      </c>
      <c r="J79" s="66"/>
      <c r="K79" s="180"/>
    </row>
    <row r="80" spans="2:11" x14ac:dyDescent="0.3">
      <c r="B80" s="179">
        <v>55</v>
      </c>
      <c r="C80" s="156"/>
      <c r="D80" s="66"/>
      <c r="E80" s="66"/>
      <c r="F80" s="66"/>
      <c r="G80" s="66"/>
      <c r="H80" s="66" t="s">
        <v>15</v>
      </c>
      <c r="I80" s="172">
        <f t="shared" si="1"/>
        <v>0</v>
      </c>
      <c r="J80" s="66"/>
      <c r="K80" s="180"/>
    </row>
    <row r="81" spans="2:11" x14ac:dyDescent="0.3">
      <c r="B81" s="179">
        <v>56</v>
      </c>
      <c r="C81" s="156"/>
      <c r="D81" s="66"/>
      <c r="E81" s="66"/>
      <c r="F81" s="66"/>
      <c r="G81" s="66"/>
      <c r="H81" s="66" t="s">
        <v>15</v>
      </c>
      <c r="I81" s="172">
        <f t="shared" si="1"/>
        <v>0</v>
      </c>
      <c r="J81" s="66"/>
      <c r="K81" s="180"/>
    </row>
    <row r="82" spans="2:11" x14ac:dyDescent="0.3">
      <c r="B82" s="179">
        <v>57</v>
      </c>
      <c r="C82" s="156"/>
      <c r="D82" s="66"/>
      <c r="E82" s="66"/>
      <c r="F82" s="66"/>
      <c r="G82" s="66"/>
      <c r="H82" s="66" t="s">
        <v>15</v>
      </c>
      <c r="I82" s="172">
        <f t="shared" si="1"/>
        <v>0</v>
      </c>
      <c r="J82" s="66"/>
      <c r="K82" s="180"/>
    </row>
    <row r="83" spans="2:11" x14ac:dyDescent="0.3">
      <c r="B83" s="179">
        <v>58</v>
      </c>
      <c r="C83" s="156"/>
      <c r="D83" s="66"/>
      <c r="E83" s="66"/>
      <c r="F83" s="66"/>
      <c r="G83" s="66"/>
      <c r="H83" s="66" t="s">
        <v>15</v>
      </c>
      <c r="I83" s="172">
        <f t="shared" si="1"/>
        <v>0</v>
      </c>
      <c r="J83" s="66"/>
      <c r="K83" s="180"/>
    </row>
    <row r="84" spans="2:11" x14ac:dyDescent="0.3">
      <c r="B84" s="179">
        <v>59</v>
      </c>
      <c r="C84" s="156"/>
      <c r="D84" s="66"/>
      <c r="E84" s="66"/>
      <c r="F84" s="66"/>
      <c r="G84" s="66"/>
      <c r="H84" s="66" t="s">
        <v>15</v>
      </c>
      <c r="I84" s="172">
        <f t="shared" si="1"/>
        <v>0</v>
      </c>
      <c r="J84" s="66"/>
      <c r="K84" s="180"/>
    </row>
    <row r="85" spans="2:11" x14ac:dyDescent="0.3">
      <c r="B85" s="179">
        <v>60</v>
      </c>
      <c r="C85" s="156"/>
      <c r="D85" s="66"/>
      <c r="E85" s="66"/>
      <c r="F85" s="66"/>
      <c r="G85" s="66"/>
      <c r="H85" s="66" t="s">
        <v>15</v>
      </c>
      <c r="I85" s="172">
        <f t="shared" si="1"/>
        <v>0</v>
      </c>
      <c r="J85" s="66"/>
      <c r="K85" s="180"/>
    </row>
    <row r="86" spans="2:11" x14ac:dyDescent="0.3">
      <c r="B86" s="179">
        <v>61</v>
      </c>
      <c r="C86" s="156"/>
      <c r="D86" s="66"/>
      <c r="E86" s="66"/>
      <c r="F86" s="66"/>
      <c r="G86" s="66"/>
      <c r="H86" s="66" t="s">
        <v>15</v>
      </c>
      <c r="I86" s="172">
        <f t="shared" si="1"/>
        <v>0</v>
      </c>
      <c r="J86" s="66"/>
      <c r="K86" s="180"/>
    </row>
    <row r="87" spans="2:11" x14ac:dyDescent="0.3">
      <c r="B87" s="179">
        <v>62</v>
      </c>
      <c r="C87" s="156"/>
      <c r="D87" s="66"/>
      <c r="E87" s="66"/>
      <c r="F87" s="66"/>
      <c r="G87" s="66"/>
      <c r="H87" s="66" t="s">
        <v>15</v>
      </c>
      <c r="I87" s="172">
        <f t="shared" si="1"/>
        <v>0</v>
      </c>
      <c r="J87" s="66"/>
      <c r="K87" s="180"/>
    </row>
    <row r="88" spans="2:11" x14ac:dyDescent="0.3">
      <c r="B88" s="179">
        <v>63</v>
      </c>
      <c r="C88" s="156"/>
      <c r="D88" s="66"/>
      <c r="E88" s="66"/>
      <c r="F88" s="66"/>
      <c r="G88" s="66"/>
      <c r="H88" s="66" t="s">
        <v>15</v>
      </c>
      <c r="I88" s="172">
        <f t="shared" si="1"/>
        <v>0</v>
      </c>
      <c r="J88" s="66"/>
      <c r="K88" s="180"/>
    </row>
    <row r="89" spans="2:11" x14ac:dyDescent="0.3">
      <c r="B89" s="179">
        <v>64</v>
      </c>
      <c r="C89" s="156"/>
      <c r="D89" s="66"/>
      <c r="E89" s="66"/>
      <c r="F89" s="66"/>
      <c r="G89" s="66"/>
      <c r="H89" s="66" t="s">
        <v>15</v>
      </c>
      <c r="I89" s="172">
        <f t="shared" si="1"/>
        <v>0</v>
      </c>
      <c r="J89" s="66"/>
      <c r="K89" s="180"/>
    </row>
    <row r="90" spans="2:11" x14ac:dyDescent="0.3">
      <c r="B90" s="179">
        <v>65</v>
      </c>
      <c r="C90" s="156"/>
      <c r="D90" s="66"/>
      <c r="E90" s="66"/>
      <c r="F90" s="66"/>
      <c r="G90" s="66"/>
      <c r="H90" s="66" t="s">
        <v>15</v>
      </c>
      <c r="I90" s="172">
        <f t="shared" si="1"/>
        <v>0</v>
      </c>
      <c r="J90" s="66"/>
      <c r="K90" s="180"/>
    </row>
    <row r="91" spans="2:11" x14ac:dyDescent="0.3">
      <c r="B91" s="179">
        <v>66</v>
      </c>
      <c r="C91" s="156"/>
      <c r="D91" s="66"/>
      <c r="E91" s="66"/>
      <c r="F91" s="66"/>
      <c r="G91" s="66"/>
      <c r="H91" s="66" t="s">
        <v>15</v>
      </c>
      <c r="I91" s="172">
        <f t="shared" si="1"/>
        <v>0</v>
      </c>
      <c r="J91" s="66"/>
      <c r="K91" s="180"/>
    </row>
    <row r="92" spans="2:11" x14ac:dyDescent="0.3">
      <c r="B92" s="179">
        <v>67</v>
      </c>
      <c r="C92" s="156"/>
      <c r="D92" s="66"/>
      <c r="E92" s="66"/>
      <c r="F92" s="66"/>
      <c r="G92" s="66"/>
      <c r="H92" s="66" t="s">
        <v>15</v>
      </c>
      <c r="I92" s="172">
        <f t="shared" ref="I92:I105" si="2">F92*E92*(D92-J92/5)*2</f>
        <v>0</v>
      </c>
      <c r="J92" s="66"/>
      <c r="K92" s="180"/>
    </row>
    <row r="93" spans="2:11" x14ac:dyDescent="0.3">
      <c r="B93" s="179">
        <v>68</v>
      </c>
      <c r="C93" s="156"/>
      <c r="D93" s="66"/>
      <c r="E93" s="66"/>
      <c r="F93" s="66"/>
      <c r="G93" s="66"/>
      <c r="H93" s="66" t="s">
        <v>15</v>
      </c>
      <c r="I93" s="172">
        <f t="shared" si="2"/>
        <v>0</v>
      </c>
      <c r="J93" s="66"/>
      <c r="K93" s="180"/>
    </row>
    <row r="94" spans="2:11" x14ac:dyDescent="0.3">
      <c r="B94" s="179">
        <v>69</v>
      </c>
      <c r="C94" s="156"/>
      <c r="D94" s="66"/>
      <c r="E94" s="66"/>
      <c r="F94" s="66"/>
      <c r="G94" s="66"/>
      <c r="H94" s="66" t="s">
        <v>15</v>
      </c>
      <c r="I94" s="172">
        <f t="shared" si="2"/>
        <v>0</v>
      </c>
      <c r="J94" s="66"/>
      <c r="K94" s="180"/>
    </row>
    <row r="95" spans="2:11" x14ac:dyDescent="0.3">
      <c r="B95" s="179">
        <v>70</v>
      </c>
      <c r="C95" s="156"/>
      <c r="D95" s="66"/>
      <c r="E95" s="66"/>
      <c r="F95" s="66"/>
      <c r="G95" s="66"/>
      <c r="H95" s="66" t="s">
        <v>15</v>
      </c>
      <c r="I95" s="172">
        <f t="shared" si="2"/>
        <v>0</v>
      </c>
      <c r="J95" s="66"/>
      <c r="K95" s="180"/>
    </row>
    <row r="96" spans="2:11" x14ac:dyDescent="0.3">
      <c r="B96" s="179">
        <v>71</v>
      </c>
      <c r="C96" s="156"/>
      <c r="D96" s="66"/>
      <c r="E96" s="66"/>
      <c r="F96" s="66"/>
      <c r="G96" s="66"/>
      <c r="H96" s="66" t="s">
        <v>15</v>
      </c>
      <c r="I96" s="172">
        <f t="shared" si="2"/>
        <v>0</v>
      </c>
      <c r="J96" s="66"/>
      <c r="K96" s="180"/>
    </row>
    <row r="97" spans="2:11" x14ac:dyDescent="0.3">
      <c r="B97" s="179">
        <v>72</v>
      </c>
      <c r="C97" s="156"/>
      <c r="D97" s="66"/>
      <c r="E97" s="66"/>
      <c r="F97" s="66"/>
      <c r="G97" s="66"/>
      <c r="H97" s="66" t="s">
        <v>15</v>
      </c>
      <c r="I97" s="172">
        <f t="shared" si="2"/>
        <v>0</v>
      </c>
      <c r="J97" s="66"/>
      <c r="K97" s="180"/>
    </row>
    <row r="98" spans="2:11" x14ac:dyDescent="0.3">
      <c r="B98" s="179">
        <v>73</v>
      </c>
      <c r="C98" s="156"/>
      <c r="D98" s="66"/>
      <c r="E98" s="66"/>
      <c r="F98" s="66"/>
      <c r="G98" s="66"/>
      <c r="H98" s="66" t="s">
        <v>15</v>
      </c>
      <c r="I98" s="172">
        <f t="shared" si="2"/>
        <v>0</v>
      </c>
      <c r="J98" s="66"/>
      <c r="K98" s="180"/>
    </row>
    <row r="99" spans="2:11" x14ac:dyDescent="0.3">
      <c r="B99" s="179">
        <v>74</v>
      </c>
      <c r="C99" s="156"/>
      <c r="D99" s="66"/>
      <c r="E99" s="66"/>
      <c r="F99" s="66"/>
      <c r="G99" s="66"/>
      <c r="H99" s="66" t="s">
        <v>15</v>
      </c>
      <c r="I99" s="172">
        <f t="shared" si="2"/>
        <v>0</v>
      </c>
      <c r="J99" s="66"/>
      <c r="K99" s="180"/>
    </row>
    <row r="100" spans="2:11" x14ac:dyDescent="0.3">
      <c r="B100" s="179">
        <v>75</v>
      </c>
      <c r="C100" s="156"/>
      <c r="D100" s="66"/>
      <c r="E100" s="66"/>
      <c r="F100" s="66"/>
      <c r="G100" s="66"/>
      <c r="H100" s="66" t="s">
        <v>15</v>
      </c>
      <c r="I100" s="172">
        <f t="shared" si="2"/>
        <v>0</v>
      </c>
      <c r="J100" s="66"/>
      <c r="K100" s="180"/>
    </row>
    <row r="101" spans="2:11" x14ac:dyDescent="0.3">
      <c r="B101" s="179">
        <v>76</v>
      </c>
      <c r="C101" s="156"/>
      <c r="D101" s="66"/>
      <c r="E101" s="66"/>
      <c r="F101" s="66"/>
      <c r="G101" s="66"/>
      <c r="H101" s="66" t="s">
        <v>15</v>
      </c>
      <c r="I101" s="172">
        <f t="shared" si="2"/>
        <v>0</v>
      </c>
      <c r="J101" s="66"/>
      <c r="K101" s="180"/>
    </row>
    <row r="102" spans="2:11" x14ac:dyDescent="0.3">
      <c r="B102" s="179">
        <v>77</v>
      </c>
      <c r="C102" s="156"/>
      <c r="D102" s="66"/>
      <c r="E102" s="66"/>
      <c r="F102" s="66"/>
      <c r="G102" s="66"/>
      <c r="H102" s="66" t="s">
        <v>15</v>
      </c>
      <c r="I102" s="172">
        <f t="shared" si="2"/>
        <v>0</v>
      </c>
      <c r="J102" s="66"/>
      <c r="K102" s="180"/>
    </row>
    <row r="103" spans="2:11" x14ac:dyDescent="0.3">
      <c r="B103" s="179">
        <v>78</v>
      </c>
      <c r="C103" s="156"/>
      <c r="D103" s="66"/>
      <c r="E103" s="66"/>
      <c r="F103" s="66"/>
      <c r="G103" s="66"/>
      <c r="H103" s="66" t="s">
        <v>15</v>
      </c>
      <c r="I103" s="172">
        <f t="shared" si="2"/>
        <v>0</v>
      </c>
      <c r="J103" s="66"/>
      <c r="K103" s="180"/>
    </row>
    <row r="104" spans="2:11" x14ac:dyDescent="0.3">
      <c r="B104" s="179">
        <v>79</v>
      </c>
      <c r="C104" s="156"/>
      <c r="D104" s="66"/>
      <c r="E104" s="66"/>
      <c r="F104" s="66"/>
      <c r="G104" s="66"/>
      <c r="H104" s="66" t="s">
        <v>15</v>
      </c>
      <c r="I104" s="172">
        <f t="shared" si="2"/>
        <v>0</v>
      </c>
      <c r="J104" s="66"/>
      <c r="K104" s="180"/>
    </row>
    <row r="105" spans="2:11" x14ac:dyDescent="0.3">
      <c r="B105" s="181">
        <v>80</v>
      </c>
      <c r="C105" s="182"/>
      <c r="D105" s="183"/>
      <c r="E105" s="183"/>
      <c r="F105" s="183"/>
      <c r="G105" s="183"/>
      <c r="H105" s="183" t="s">
        <v>15</v>
      </c>
      <c r="I105" s="185">
        <f t="shared" si="2"/>
        <v>0</v>
      </c>
      <c r="J105" s="183"/>
      <c r="K105" s="184"/>
    </row>
    <row r="107" spans="2:11" x14ac:dyDescent="0.3">
      <c r="B107" s="209" t="s">
        <v>40</v>
      </c>
      <c r="C107" s="209"/>
      <c r="D107" s="209"/>
      <c r="E107" s="209"/>
      <c r="F107" s="209"/>
      <c r="G107" s="209"/>
      <c r="H107" s="209"/>
      <c r="I107" s="209"/>
      <c r="J107" s="209"/>
      <c r="K107" s="209"/>
    </row>
    <row r="108" spans="2:11" ht="39.450000000000003" customHeight="1" x14ac:dyDescent="0.3"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</row>
  </sheetData>
  <mergeCells count="8">
    <mergeCell ref="B107:K107"/>
    <mergeCell ref="B108:K108"/>
    <mergeCell ref="B5:J5"/>
    <mergeCell ref="I21:I22"/>
    <mergeCell ref="B21:B22"/>
    <mergeCell ref="J17:K17"/>
    <mergeCell ref="J21:J22"/>
    <mergeCell ref="B20:K20"/>
  </mergeCells>
  <phoneticPr fontId="29" type="noConversion"/>
  <dataValidations count="1">
    <dataValidation type="list" allowBlank="1" showInputMessage="1" showErrorMessage="1" sqref="H26:H105 H23:H24" xr:uid="{DF2C003D-78E2-428F-83F2-F67A36C9893C}">
      <formula1>Verkehrsmittel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1215C-DA11-4205-970B-CC99013CD398}">
  <sheetPr codeName="Tabelle6"/>
  <dimension ref="B2:F28"/>
  <sheetViews>
    <sheetView workbookViewId="0">
      <selection activeCell="F11" sqref="F11:F20"/>
    </sheetView>
  </sheetViews>
  <sheetFormatPr baseColWidth="10" defaultColWidth="10.88671875" defaultRowHeight="14.4" x14ac:dyDescent="0.3"/>
  <cols>
    <col min="1" max="1" width="2.77734375" style="41" customWidth="1"/>
    <col min="2" max="2" width="18" style="41" bestFit="1" customWidth="1"/>
    <col min="3" max="3" width="2.5546875" style="41" customWidth="1"/>
    <col min="4" max="4" width="14.5546875" style="41" bestFit="1" customWidth="1"/>
    <col min="5" max="5" width="2.5546875" style="41" customWidth="1"/>
    <col min="6" max="6" width="14.5546875" style="41" bestFit="1" customWidth="1"/>
    <col min="7" max="16384" width="10.88671875" style="41"/>
  </cols>
  <sheetData>
    <row r="2" spans="2:6" x14ac:dyDescent="0.3">
      <c r="B2" s="41" t="s">
        <v>57</v>
      </c>
    </row>
    <row r="3" spans="2:6" x14ac:dyDescent="0.3">
      <c r="B3" s="42"/>
      <c r="D3" s="41" t="s">
        <v>63</v>
      </c>
      <c r="F3" s="41" t="s">
        <v>64</v>
      </c>
    </row>
    <row r="4" spans="2:6" x14ac:dyDescent="0.3">
      <c r="B4" s="42" t="s">
        <v>15</v>
      </c>
      <c r="D4" s="42"/>
      <c r="F4" s="42"/>
    </row>
    <row r="5" spans="2:6" x14ac:dyDescent="0.3">
      <c r="B5" s="42" t="s">
        <v>58</v>
      </c>
      <c r="D5" s="42" t="s">
        <v>15</v>
      </c>
      <c r="F5" s="42" t="s">
        <v>15</v>
      </c>
    </row>
    <row r="6" spans="2:6" x14ac:dyDescent="0.3">
      <c r="B6" s="42" t="s">
        <v>59</v>
      </c>
      <c r="D6" s="42" t="s">
        <v>65</v>
      </c>
      <c r="F6" s="42" t="s">
        <v>66</v>
      </c>
    </row>
    <row r="7" spans="2:6" x14ac:dyDescent="0.3">
      <c r="B7" s="42" t="s">
        <v>60</v>
      </c>
      <c r="D7" s="42" t="s">
        <v>67</v>
      </c>
      <c r="F7" s="42" t="s">
        <v>68</v>
      </c>
    </row>
    <row r="8" spans="2:6" x14ac:dyDescent="0.3">
      <c r="B8" s="42" t="s">
        <v>61</v>
      </c>
      <c r="D8" s="42" t="s">
        <v>69</v>
      </c>
      <c r="F8" s="42" t="s">
        <v>70</v>
      </c>
    </row>
    <row r="9" spans="2:6" x14ac:dyDescent="0.3">
      <c r="B9" s="42" t="s">
        <v>62</v>
      </c>
    </row>
    <row r="11" spans="2:6" x14ac:dyDescent="0.3">
      <c r="B11" s="41" t="s">
        <v>71</v>
      </c>
      <c r="D11" s="41" t="s">
        <v>30</v>
      </c>
      <c r="F11" s="41" t="s">
        <v>76</v>
      </c>
    </row>
    <row r="12" spans="2:6" x14ac:dyDescent="0.3">
      <c r="B12" s="42"/>
      <c r="D12" s="42"/>
      <c r="F12" s="42"/>
    </row>
    <row r="13" spans="2:6" x14ac:dyDescent="0.3">
      <c r="B13" s="42" t="s">
        <v>15</v>
      </c>
      <c r="D13" s="42" t="s">
        <v>15</v>
      </c>
      <c r="F13" s="42" t="s">
        <v>15</v>
      </c>
    </row>
    <row r="14" spans="2:6" x14ac:dyDescent="0.3">
      <c r="B14" s="42" t="s">
        <v>66</v>
      </c>
      <c r="D14" s="42" t="s">
        <v>72</v>
      </c>
      <c r="F14" s="42" t="s">
        <v>77</v>
      </c>
    </row>
    <row r="15" spans="2:6" x14ac:dyDescent="0.3">
      <c r="B15" s="42" t="s">
        <v>73</v>
      </c>
      <c r="D15" s="42" t="s">
        <v>74</v>
      </c>
      <c r="F15" s="42" t="s">
        <v>36</v>
      </c>
    </row>
    <row r="16" spans="2:6" x14ac:dyDescent="0.3">
      <c r="D16" s="42" t="s">
        <v>75</v>
      </c>
      <c r="F16" s="42" t="s">
        <v>37</v>
      </c>
    </row>
    <row r="17" spans="2:6" x14ac:dyDescent="0.3">
      <c r="F17" s="42" t="s">
        <v>38</v>
      </c>
    </row>
    <row r="18" spans="2:6" x14ac:dyDescent="0.3">
      <c r="F18" s="42" t="s">
        <v>78</v>
      </c>
    </row>
    <row r="19" spans="2:6" x14ac:dyDescent="0.3">
      <c r="F19" s="42" t="s">
        <v>79</v>
      </c>
    </row>
    <row r="20" spans="2:6" x14ac:dyDescent="0.3">
      <c r="F20" s="42" t="s">
        <v>39</v>
      </c>
    </row>
    <row r="21" spans="2:6" x14ac:dyDescent="0.3">
      <c r="B21" s="41" t="s">
        <v>104</v>
      </c>
    </row>
    <row r="22" spans="2:6" x14ac:dyDescent="0.3">
      <c r="B22" s="42"/>
    </row>
    <row r="23" spans="2:6" x14ac:dyDescent="0.3">
      <c r="B23" s="42" t="s">
        <v>15</v>
      </c>
    </row>
    <row r="24" spans="2:6" x14ac:dyDescent="0.3">
      <c r="B24" s="42" t="s">
        <v>99</v>
      </c>
    </row>
    <row r="25" spans="2:6" x14ac:dyDescent="0.3">
      <c r="B25" s="42" t="s">
        <v>100</v>
      </c>
    </row>
    <row r="26" spans="2:6" x14ac:dyDescent="0.3">
      <c r="B26" s="42" t="s">
        <v>101</v>
      </c>
    </row>
    <row r="27" spans="2:6" x14ac:dyDescent="0.3">
      <c r="B27" s="42" t="s">
        <v>102</v>
      </c>
    </row>
    <row r="28" spans="2:6" x14ac:dyDescent="0.3">
      <c r="B28" s="42" t="s">
        <v>103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7</vt:i4>
      </vt:variant>
    </vt:vector>
  </HeadingPairs>
  <TitlesOfParts>
    <vt:vector size="13" baseType="lpstr">
      <vt:lpstr>Datenbeschaffung</vt:lpstr>
      <vt:lpstr>Fuhrpark</vt:lpstr>
      <vt:lpstr>Geschäftsfahrten</vt:lpstr>
      <vt:lpstr>Geschäftsflüge</vt:lpstr>
      <vt:lpstr>Anfahrt Mitarbeitende</vt:lpstr>
      <vt:lpstr>Dropdowns</vt:lpstr>
      <vt:lpstr>Fahrt</vt:lpstr>
      <vt:lpstr>Flugstrecke</vt:lpstr>
      <vt:lpstr>PKWs</vt:lpstr>
      <vt:lpstr>Sitzklasse</vt:lpstr>
      <vt:lpstr>Treibstoff</vt:lpstr>
      <vt:lpstr>TreibstoffE</vt:lpstr>
      <vt:lpstr>Verkehrsmittel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Flad</dc:creator>
  <cp:lastModifiedBy>Yvonne Plate</cp:lastModifiedBy>
  <cp:lastPrinted>2019-05-10T13:04:56Z</cp:lastPrinted>
  <dcterms:created xsi:type="dcterms:W3CDTF">2019-04-03T16:27:15Z</dcterms:created>
  <dcterms:modified xsi:type="dcterms:W3CDTF">2025-04-24T14:47:25Z</dcterms:modified>
</cp:coreProperties>
</file>